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3F0418D7-24AB-45A3-9D3B-58AED8294C23}" xr6:coauthVersionLast="47" xr6:coauthVersionMax="47" xr10:uidLastSave="{00000000-0000-0000-0000-000000000000}"/>
  <bookViews>
    <workbookView xWindow="780" yWindow="600" windowWidth="15150" windowHeight="15600" xr2:uid="{2BE6B362-ADA9-463A-B71C-11867DD89395}"/>
  </bookViews>
  <sheets>
    <sheet name="B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D" localSheetId="0">[2]Liabilities!#REF!</definedName>
    <definedName name="\D">[2]Liabilities!#REF!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[2]Liabilities!#REF!</definedName>
    <definedName name="\X">[2]Liabilities!#REF!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[4]ER!#REF!</definedName>
    <definedName name="__123Graph_AREER" hidden="1">[4]ER!#REF!</definedName>
    <definedName name="__123Graph_BREER" localSheetId="0" hidden="1">[4]ER!#REF!</definedName>
    <definedName name="__123Graph_BREER" hidden="1">[4]ER!#REF!</definedName>
    <definedName name="__123Graph_CREER" localSheetId="0" hidden="1">[4]ER!#REF!</definedName>
    <definedName name="__123Graph_CREER" hidden="1">[4]ER!#REF!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localSheetId="0" hidden="1">[4]ER!#REF!</definedName>
    <definedName name="__3__123Graph_ACPI_ER_LOG" hidden="1">[4]ER!#REF!</definedName>
    <definedName name="__4__123Graph_BCPI_ER_LOG" localSheetId="0" hidden="1">[4]ER!#REF!</definedName>
    <definedName name="__4__123Graph_BCPI_ER_LOG" hidden="1">[4]ER!#REF!</definedName>
    <definedName name="__5__123Graph_BIBA_IBRD" localSheetId="0" hidden="1">[4]WB!#REF!</definedName>
    <definedName name="__5__123Graph_BIBA_IBRD" hidden="1">[4]WB!#REF!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 localSheetId="0">#REF!</definedName>
    <definedName name="_10FA_L">#REF!</definedName>
    <definedName name="_11GAZ_LIABS" localSheetId="0">#REF!</definedName>
    <definedName name="_11GAZ_LIABS">#REF!</definedName>
    <definedName name="_12INT_RESERVES" localSheetId="0">#REF!</definedName>
    <definedName name="_12INT_RESERVES">#REF!</definedName>
    <definedName name="_1r">#REF!</definedName>
    <definedName name="_2Macros_Import_.qbop">[11]!'[Macros Import].qbop'</definedName>
    <definedName name="_3__123Graph_ACPI_ER_LOG" localSheetId="0" hidden="1">[4]ER!#REF!</definedName>
    <definedName name="_3__123Graph_ACPI_ER_LOG" hidden="1">[4]ER!#REF!</definedName>
    <definedName name="_4__123Graph_BCPI_ER_LOG" localSheetId="0" hidden="1">[4]ER!#REF!</definedName>
    <definedName name="_4__123Graph_BCPI_ER_LOG" hidden="1">[4]ER!#REF!</definedName>
    <definedName name="_5__123Graph_BIBA_IBRD" localSheetId="0" hidden="1">[4]WB!#REF!</definedName>
    <definedName name="_5__123Graph_BIBA_IBRD" hidden="1">[4]WB!#REF!</definedName>
    <definedName name="_6B.2_B.3" localSheetId="0">#REF!</definedName>
    <definedName name="_6B.2_B.3">#REF!</definedName>
    <definedName name="_7B.4___5" localSheetId="0">#REF!</definedName>
    <definedName name="_7B.4___5">#REF!</definedName>
    <definedName name="_8CONSOL_B2" localSheetId="0">#REF!</definedName>
    <definedName name="_8CONSOL_B2">#REF!</definedName>
    <definedName name="_9CONSOL_DEPOSITS" localSheetId="0">'[12]A 11'!#REF!</definedName>
    <definedName name="_9CONSOL_DEPOSITS">'[12]A 11'!#REF!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 localSheetId="0">[3]Imp!#REF!</definedName>
    <definedName name="_Z">[3]Imp!#REF!</definedName>
    <definedName name="AAA" localSheetId="0">#REF!</definedName>
    <definedName name="AAA">#REF!</definedName>
    <definedName name="ACTIVATE" localSheetId="0">#REF!</definedName>
    <definedName name="ACTIVATE">#REF!</definedName>
    <definedName name="ALL">'[3]Imp:DSA output'!$C$9:$R$464</definedName>
    <definedName name="atrade">[11]!atrade</definedName>
    <definedName name="Batumi_debt" localSheetId="0">#REF!</definedName>
    <definedName name="Batumi_debt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'[15]By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[16]NPV!$B$28</definedName>
    <definedName name="Discount_NC" localSheetId="0">[16]NPV!#REF!</definedName>
    <definedName name="Discount_NC">[16]NPV!#REF!</definedName>
    <definedName name="DiscountRate" localSheetId="0">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itWRS">[17]Main!$AB$25</definedName>
    <definedName name="FEB19C">'[15]By commodity'!$E$1:$E$14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[16]NPV!$B$25</definedName>
    <definedName name="Grace_NC" localSheetId="0">[16]NPV!#REF!</definedName>
    <definedName name="Grace_NC">[16]NPV!#REF!</definedName>
    <definedName name="graph">#REF!</definedName>
    <definedName name="HEADING" localSheetId="0">#REF!</definedName>
    <definedName name="HEADING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[16]NPV!$B$27</definedName>
    <definedName name="Interest_NC" localSheetId="0">[16]NPV!#REF!</definedName>
    <definedName name="Interest_NC">[16]NPV!#REF!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[16]NPV!$B$26</definedName>
    <definedName name="Maturity_NC" localSheetId="0">[16]NPV!#REF!</definedName>
    <definedName name="Maturity_NC">[16]NPV!#REF!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[17]Links!$A$1:$F$33</definedName>
    <definedName name="PRMONTH" localSheetId="0">#REF!</definedName>
    <definedName name="PRMONTH">#REF!</definedName>
    <definedName name="prn">[16]FSUOUT!$B$2:$V$32</definedName>
    <definedName name="Prog1998" localSheetId="0">'[18]2003'!#REF!</definedName>
    <definedName name="Prog1998">'[18]2003'!#REF!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'[19]Quarterly Raw Data'!#REF!</definedName>
    <definedName name="qqq" localSheetId="0" hidden="1">{#N/A,#N/A,FALSE,"EXTRABUDGT"}</definedName>
    <definedName name="qqq" hidden="1">{#N/A,#N/A,FALSE,"EXTRABUDGT"}</definedName>
    <definedName name="QTAB7">'[19]Quarterly MacroFlow'!#REF!</definedName>
    <definedName name="QTAB7A">'[19]Quarterly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 localSheetId="0">#REF!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[4]BoP!$E$313:$BE$365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[20]RED47!$A$1:$I$53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[17]ErrCheck!$A$3:$E$5</definedName>
    <definedName name="tblLinks">[17]Links!$A$4:$F$33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[21]BCC!$A$1:$N$821,[21]BCC!$A$822:$N$1624</definedName>
    <definedName name="TODO">[22]BCC!$A$1:$N$821,[22]BCC!$A$822:$N$1624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 localSheetId="0">[3]Imp!#REF!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27" i="1" l="1"/>
  <c r="DS27" i="1"/>
  <c r="Y27" i="1"/>
  <c r="DT26" i="1"/>
  <c r="Y26" i="1"/>
  <c r="DT25" i="1"/>
  <c r="Y25" i="1"/>
  <c r="DT24" i="1"/>
  <c r="Y24" i="1"/>
  <c r="DT23" i="1"/>
  <c r="Y23" i="1"/>
  <c r="DT22" i="1"/>
  <c r="Y22" i="1"/>
  <c r="DT21" i="1"/>
  <c r="Y21" i="1"/>
  <c r="DT20" i="1"/>
  <c r="Y20" i="1"/>
  <c r="DT19" i="1"/>
  <c r="Y19" i="1"/>
  <c r="DT18" i="1"/>
  <c r="Y18" i="1"/>
  <c r="DT17" i="1"/>
  <c r="Y17" i="1"/>
  <c r="DT16" i="1"/>
  <c r="Y16" i="1"/>
  <c r="DT15" i="1"/>
  <c r="Y15" i="1"/>
  <c r="DT14" i="1"/>
  <c r="Y14" i="1"/>
  <c r="DT13" i="1"/>
  <c r="Y13" i="1"/>
  <c r="DT12" i="1"/>
  <c r="Y12" i="1"/>
  <c r="DT11" i="1"/>
  <c r="Y11" i="1"/>
  <c r="DT10" i="1"/>
  <c r="Y10" i="1"/>
  <c r="DT9" i="1"/>
  <c r="Y9" i="1"/>
  <c r="DT8" i="1"/>
  <c r="Y8" i="1"/>
  <c r="DT7" i="1"/>
  <c r="Y7" i="1"/>
  <c r="DT6" i="1"/>
  <c r="Y6" i="1"/>
</calcChain>
</file>

<file path=xl/sharedStrings.xml><?xml version="1.0" encoding="utf-8"?>
<sst xmlns="http://schemas.openxmlformats.org/spreadsheetml/2006/main" count="157" uniqueCount="63">
  <si>
    <t xml:space="preserve">Table B-8 </t>
  </si>
  <si>
    <t>IMPORTS CLASSSIFIED BY BROAD (1) CLASSIFICATION</t>
  </si>
  <si>
    <t xml:space="preserve">                                                                                                                      </t>
  </si>
  <si>
    <t>Amounts in Tala Thousands, fob</t>
  </si>
  <si>
    <t xml:space="preserve">  Description</t>
  </si>
  <si>
    <t>Financial Year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</si>
  <si>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</si>
  <si>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</si>
  <si>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</si>
  <si>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</si>
  <si>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</si>
  <si>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</si>
  <si>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</si>
  <si>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</si>
  <si>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</si>
  <si>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</si>
  <si>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</si>
  <si>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</si>
  <si>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</si>
  <si>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</si>
  <si>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</si>
  <si>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</si>
  <si>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</si>
  <si>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</si>
  <si>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</si>
  <si>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</si>
  <si>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</si>
  <si>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</si>
  <si>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</si>
  <si>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</si>
  <si>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I</t>
  </si>
  <si>
    <t>II</t>
  </si>
  <si>
    <t>III</t>
  </si>
  <si>
    <t>IV</t>
  </si>
  <si>
    <t xml:space="preserve">IV </t>
  </si>
  <si>
    <t xml:space="preserve">  Live animals and animal products</t>
  </si>
  <si>
    <t xml:space="preserve">  Vegetable products</t>
  </si>
  <si>
    <t xml:space="preserve">  Animal and vegetable fats and oils</t>
  </si>
  <si>
    <t xml:space="preserve">  Prepared food stuffs;  beverages and tobacco</t>
  </si>
  <si>
    <t xml:space="preserve">  Mineral Products</t>
  </si>
  <si>
    <t xml:space="preserve">  Products of the chemical and allied industries</t>
  </si>
  <si>
    <t xml:space="preserve">  Artificial resins and plastic materials</t>
  </si>
  <si>
    <t xml:space="preserve">  Raw hides and skins, Leather, Furskins and articles thereof</t>
  </si>
  <si>
    <t xml:space="preserve">  Wood and articles of wood</t>
  </si>
  <si>
    <t xml:space="preserve">  Paper-making material; Paper &amp; paperboard, articles thereof</t>
  </si>
  <si>
    <t xml:space="preserve">  Textile and textile articles</t>
  </si>
  <si>
    <t xml:space="preserve">  Footwear, headgear, umbrellas, sunshades, whips, etc</t>
  </si>
  <si>
    <t xml:space="preserve">  Articles of stone , of plaster, of cement, of asbestos</t>
  </si>
  <si>
    <t xml:space="preserve">  Pearls, precious and semi-precious stones &amp; metals</t>
  </si>
  <si>
    <t xml:space="preserve">  Base metals and articles of base metals</t>
  </si>
  <si>
    <t xml:space="preserve">  Machinery, mechanical &amp; electrical appliances, part thereof</t>
  </si>
  <si>
    <t>73136 (4)</t>
  </si>
  <si>
    <t xml:space="preserve">  Vehicles, Aircraft, Vessels &amp; associated transport equipment</t>
  </si>
  <si>
    <t xml:space="preserve">  Optical, Photographic, cinematographic, measuring</t>
  </si>
  <si>
    <t xml:space="preserve">  Arms and ammunition; parts thereof</t>
  </si>
  <si>
    <t xml:space="preserve">  Miscellaneous manufactured articles</t>
  </si>
  <si>
    <t xml:space="preserve">  Works of art,  collector's pieces,  and antiques (2)</t>
  </si>
  <si>
    <t xml:space="preserve">  Total</t>
  </si>
  <si>
    <t>Source: Ministry of Customs and Revenue and Samoa Bureau of Statistics.</t>
  </si>
  <si>
    <t>(1) Harmonised System</t>
  </si>
  <si>
    <t>(2) Also includes adjustment for rounding errors.</t>
  </si>
  <si>
    <t>(3) Includes shipment of new coins valued at $2.1 million recorded in September 2011</t>
  </si>
  <si>
    <t>4) Includes the import of electric motor &amp; generators for the EPC valued at $45.6 million.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</si>
</sst>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8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10"/>
      <name val="Courier"/>
      <family val="3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2" fontId="2" fillId="0" borderId="0">
      <alignment horizontal="center"/>
    </xf>
    <xf numFmtId="0" fontId="1" fillId="0" borderId="0"/>
    <xf numFmtId="164" fontId="2" fillId="0" borderId="0" applyFont="0" applyFill="0" applyBorder="0" applyAlignment="0" applyProtection="0"/>
    <xf numFmtId="2" fontId="2" fillId="0" borderId="0">
      <alignment horizontal="center"/>
    </xf>
    <xf numFmtId="37" fontId="8" fillId="0" borderId="0" applyProtection="0"/>
  </cellStyleXfs>
  <cellXfs count="69">
    <xf numFmtId="0" fontId="0" fillId="0" borderId="0" xfId="0"/>
    <xf numFmtId="0" fontId="3" fillId="2" borderId="0" xfId="1" applyNumberFormat="1" applyFont="1" applyFill="1" applyAlignment="1"/>
    <xf numFmtId="0" fontId="4" fillId="2" borderId="0" xfId="1" applyNumberFormat="1" applyFont="1" applyFill="1" applyAlignment="1"/>
    <xf numFmtId="0" fontId="4" fillId="2" borderId="0" xfId="1" applyNumberFormat="1" applyFont="1" applyFill="1">
      <alignment horizontal="center"/>
    </xf>
    <xf numFmtId="0" fontId="1" fillId="2" borderId="0" xfId="2" applyFill="1"/>
    <xf numFmtId="0" fontId="3" fillId="2" borderId="0" xfId="1" applyNumberFormat="1" applyFont="1" applyFill="1">
      <alignment horizontal="center"/>
    </xf>
    <xf numFmtId="0" fontId="3" fillId="2" borderId="0" xfId="1" applyNumberFormat="1" applyFont="1" applyFill="1">
      <alignment horizontal="center"/>
    </xf>
    <xf numFmtId="0" fontId="2" fillId="2" borderId="0" xfId="1" applyNumberFormat="1" applyFill="1">
      <alignment horizontal="center"/>
    </xf>
    <xf numFmtId="0" fontId="3" fillId="2" borderId="1" xfId="1" applyNumberFormat="1" applyFont="1" applyFill="1" applyBorder="1">
      <alignment horizontal="center"/>
    </xf>
    <xf numFmtId="2" fontId="3" fillId="2" borderId="0" xfId="1" applyFont="1" applyFill="1">
      <alignment horizontal="center"/>
    </xf>
    <xf numFmtId="2" fontId="3" fillId="2" borderId="1" xfId="1" applyFont="1" applyFill="1" applyBorder="1">
      <alignment horizontal="center"/>
    </xf>
    <xf numFmtId="0" fontId="3" fillId="2" borderId="2" xfId="1" applyNumberFormat="1" applyFont="1" applyFill="1" applyBorder="1" applyAlignment="1"/>
    <xf numFmtId="0" fontId="3" fillId="2" borderId="3" xfId="1" applyNumberFormat="1" applyFont="1" applyFill="1" applyBorder="1">
      <alignment horizontal="center"/>
    </xf>
    <xf numFmtId="0" fontId="3" fillId="2" borderId="3" xfId="1" applyNumberFormat="1" applyFont="1" applyFill="1" applyBorder="1" applyAlignment="1"/>
    <xf numFmtId="0" fontId="3" fillId="2" borderId="4" xfId="1" applyNumberFormat="1" applyFont="1" applyFill="1" applyBorder="1">
      <alignment horizontal="center"/>
    </xf>
    <xf numFmtId="0" fontId="3" fillId="2" borderId="4" xfId="1" applyNumberFormat="1" applyFont="1" applyFill="1" applyBorder="1" applyAlignment="1"/>
    <xf numFmtId="0" fontId="3" fillId="2" borderId="5" xfId="1" applyNumberFormat="1" applyFont="1" applyFill="1" applyBorder="1">
      <alignment horizontal="center"/>
    </xf>
    <xf numFmtId="0" fontId="3" fillId="2" borderId="6" xfId="1" applyNumberFormat="1" applyFont="1" applyFill="1" applyBorder="1">
      <alignment horizontal="center"/>
    </xf>
    <xf numFmtId="0" fontId="3" fillId="2" borderId="5" xfId="1" applyNumberFormat="1" applyFont="1" applyFill="1" applyBorder="1">
      <alignment horizontal="center"/>
    </xf>
    <xf numFmtId="0" fontId="1" fillId="2" borderId="6" xfId="2" applyFill="1" applyBorder="1"/>
    <xf numFmtId="0" fontId="1" fillId="2" borderId="4" xfId="2" applyFill="1" applyBorder="1"/>
    <xf numFmtId="0" fontId="1" fillId="2" borderId="4" xfId="2" applyFill="1" applyBorder="1"/>
    <xf numFmtId="0" fontId="1" fillId="2" borderId="5" xfId="2" applyFill="1" applyBorder="1" applyAlignment="1">
      <alignment horizontal="center"/>
    </xf>
    <xf numFmtId="0" fontId="3" fillId="2" borderId="7" xfId="1" applyNumberFormat="1" applyFont="1" applyFill="1" applyBorder="1" applyAlignment="1"/>
    <xf numFmtId="0" fontId="3" fillId="2" borderId="1" xfId="1" applyNumberFormat="1" applyFont="1" applyFill="1" applyBorder="1" applyAlignment="1">
      <alignment horizontal="right"/>
    </xf>
    <xf numFmtId="0" fontId="3" fillId="2" borderId="8" xfId="1" applyNumberFormat="1" applyFont="1" applyFill="1" applyBorder="1" applyAlignment="1">
      <alignment horizontal="right"/>
    </xf>
    <xf numFmtId="0" fontId="3" fillId="2" borderId="9" xfId="1" applyNumberFormat="1" applyFont="1" applyFill="1" applyBorder="1">
      <alignment horizontal="center"/>
    </xf>
    <xf numFmtId="0" fontId="3" fillId="2" borderId="10" xfId="1" applyNumberFormat="1" applyFont="1" applyFill="1" applyBorder="1">
      <alignment horizontal="center"/>
    </xf>
    <xf numFmtId="0" fontId="3" fillId="2" borderId="11" xfId="1" applyNumberFormat="1" applyFont="1" applyFill="1" applyBorder="1">
      <alignment horizontal="center"/>
    </xf>
    <xf numFmtId="0" fontId="3" fillId="2" borderId="12" xfId="1" applyNumberFormat="1" applyFont="1" applyFill="1" applyBorder="1">
      <alignment horizontal="center"/>
    </xf>
    <xf numFmtId="0" fontId="3" fillId="2" borderId="13" xfId="1" applyNumberFormat="1" applyFont="1" applyFill="1" applyBorder="1">
      <alignment horizontal="center"/>
    </xf>
    <xf numFmtId="0" fontId="3" fillId="2" borderId="6" xfId="1" applyNumberFormat="1" applyFont="1" applyFill="1" applyBorder="1">
      <alignment horizontal="center"/>
    </xf>
    <xf numFmtId="0" fontId="3" fillId="2" borderId="4" xfId="1" applyNumberFormat="1" applyFont="1" applyFill="1" applyBorder="1">
      <alignment horizontal="center"/>
    </xf>
    <xf numFmtId="0" fontId="1" fillId="2" borderId="9" xfId="2" applyFill="1" applyBorder="1"/>
    <xf numFmtId="0" fontId="3" fillId="2" borderId="14" xfId="1" applyNumberFormat="1" applyFont="1" applyFill="1" applyBorder="1" applyAlignment="1"/>
    <xf numFmtId="3" fontId="3" fillId="2" borderId="0" xfId="3" applyNumberFormat="1" applyFont="1" applyFill="1" applyBorder="1" applyAlignment="1">
      <alignment horizontal="right"/>
    </xf>
    <xf numFmtId="3" fontId="3" fillId="2" borderId="9" xfId="3" applyNumberFormat="1" applyFont="1" applyFill="1" applyBorder="1" applyAlignment="1">
      <alignment horizontal="right"/>
    </xf>
    <xf numFmtId="3" fontId="3" fillId="2" borderId="3" xfId="3" applyNumberFormat="1" applyFont="1" applyFill="1" applyBorder="1" applyAlignment="1">
      <alignment horizontal="center"/>
    </xf>
    <xf numFmtId="3" fontId="3" fillId="2" borderId="12" xfId="3" applyNumberFormat="1" applyFont="1" applyFill="1" applyBorder="1" applyAlignment="1">
      <alignment horizontal="center"/>
    </xf>
    <xf numFmtId="3" fontId="3" fillId="2" borderId="11" xfId="3" applyNumberFormat="1" applyFont="1" applyFill="1" applyBorder="1" applyAlignment="1">
      <alignment horizontal="center"/>
    </xf>
    <xf numFmtId="3" fontId="3" fillId="2" borderId="10" xfId="3" applyNumberFormat="1" applyFont="1" applyFill="1" applyBorder="1" applyAlignment="1">
      <alignment horizontal="center"/>
    </xf>
    <xf numFmtId="3" fontId="3" fillId="2" borderId="0" xfId="3" applyNumberFormat="1" applyFont="1" applyFill="1" applyBorder="1" applyAlignment="1">
      <alignment horizontal="center"/>
    </xf>
    <xf numFmtId="3" fontId="3" fillId="2" borderId="9" xfId="3" applyNumberFormat="1" applyFont="1" applyFill="1" applyBorder="1" applyAlignment="1">
      <alignment horizontal="center"/>
    </xf>
    <xf numFmtId="0" fontId="1" fillId="2" borderId="11" xfId="2" applyFill="1" applyBorder="1"/>
    <xf numFmtId="3" fontId="3" fillId="2" borderId="0" xfId="3" quotePrefix="1" applyNumberFormat="1" applyFont="1" applyFill="1" applyBorder="1" applyAlignment="1">
      <alignment horizontal="center"/>
    </xf>
    <xf numFmtId="165" fontId="3" fillId="2" borderId="0" xfId="3" applyNumberFormat="1" applyFont="1" applyFill="1" applyBorder="1" applyAlignment="1">
      <alignment horizontal="right"/>
    </xf>
    <xf numFmtId="165" fontId="3" fillId="2" borderId="0" xfId="3" applyNumberFormat="1" applyFont="1" applyFill="1" applyBorder="1" applyAlignment="1">
      <alignment horizontal="center"/>
    </xf>
    <xf numFmtId="3" fontId="3" fillId="2" borderId="13" xfId="3" applyNumberFormat="1" applyFont="1" applyFill="1" applyBorder="1" applyAlignment="1">
      <alignment horizontal="right"/>
    </xf>
    <xf numFmtId="3" fontId="3" fillId="2" borderId="1" xfId="3" applyNumberFormat="1" applyFont="1" applyFill="1" applyBorder="1" applyAlignment="1">
      <alignment horizontal="right"/>
    </xf>
    <xf numFmtId="3" fontId="3" fillId="2" borderId="8" xfId="3" applyNumberFormat="1" applyFont="1" applyFill="1" applyBorder="1" applyAlignment="1">
      <alignment horizontal="right"/>
    </xf>
    <xf numFmtId="3" fontId="3" fillId="2" borderId="13" xfId="3" applyNumberFormat="1" applyFont="1" applyFill="1" applyBorder="1" applyAlignment="1">
      <alignment horizontal="center"/>
    </xf>
    <xf numFmtId="3" fontId="3" fillId="2" borderId="1" xfId="3" applyNumberFormat="1" applyFont="1" applyFill="1" applyBorder="1" applyAlignment="1">
      <alignment horizontal="center"/>
    </xf>
    <xf numFmtId="0" fontId="1" fillId="2" borderId="8" xfId="2" applyFill="1" applyBorder="1"/>
    <xf numFmtId="3" fontId="3" fillId="2" borderId="4" xfId="3" applyNumberFormat="1" applyFont="1" applyFill="1" applyBorder="1" applyAlignment="1">
      <alignment horizontal="right"/>
    </xf>
    <xf numFmtId="3" fontId="3" fillId="2" borderId="3" xfId="3" applyNumberFormat="1" applyFont="1" applyFill="1" applyBorder="1" applyAlignment="1">
      <alignment horizontal="right"/>
    </xf>
    <xf numFmtId="3" fontId="3" fillId="2" borderId="5" xfId="3" applyNumberFormat="1" applyFont="1" applyFill="1" applyBorder="1" applyAlignment="1">
      <alignment horizontal="right"/>
    </xf>
    <xf numFmtId="3" fontId="3" fillId="2" borderId="6" xfId="3" applyNumberFormat="1" applyFont="1" applyFill="1" applyBorder="1" applyAlignment="1">
      <alignment horizontal="right"/>
    </xf>
    <xf numFmtId="3" fontId="3" fillId="2" borderId="4" xfId="3" applyNumberFormat="1" applyFont="1" applyFill="1" applyBorder="1" applyAlignment="1">
      <alignment horizontal="center"/>
    </xf>
    <xf numFmtId="3" fontId="3" fillId="2" borderId="6" xfId="3" applyNumberFormat="1" applyFont="1" applyFill="1" applyBorder="1" applyAlignment="1">
      <alignment horizontal="center"/>
    </xf>
    <xf numFmtId="3" fontId="3" fillId="2" borderId="5" xfId="3" applyNumberFormat="1" applyFont="1" applyFill="1" applyBorder="1" applyAlignment="1">
      <alignment horizontal="center"/>
    </xf>
    <xf numFmtId="2" fontId="5" fillId="2" borderId="3" xfId="4" applyFont="1" applyFill="1" applyBorder="1" applyAlignment="1"/>
    <xf numFmtId="0" fontId="6" fillId="2" borderId="0" xfId="1" applyNumberFormat="1" applyFont="1" applyFill="1" applyAlignment="1">
      <alignment horizontal="left"/>
    </xf>
    <xf numFmtId="0" fontId="3" fillId="2" borderId="0" xfId="1" applyNumberFormat="1" applyFont="1" applyFill="1" applyAlignment="1">
      <alignment horizontal="right"/>
    </xf>
    <xf numFmtId="2" fontId="7" fillId="2" borderId="0" xfId="1" quotePrefix="1" applyFont="1" applyFill="1" applyAlignment="1">
      <alignment horizontal="left"/>
    </xf>
    <xf numFmtId="0" fontId="7" fillId="2" borderId="0" xfId="1" applyNumberFormat="1" applyFont="1" applyFill="1" applyAlignment="1">
      <alignment horizontal="right"/>
    </xf>
    <xf numFmtId="2" fontId="2" fillId="2" borderId="0" xfId="1" applyFill="1">
      <alignment horizontal="center"/>
    </xf>
    <xf numFmtId="37" fontId="9" fillId="2" borderId="0" xfId="5" applyFont="1" applyFill="1"/>
    <xf numFmtId="2" fontId="7" fillId="2" borderId="0" xfId="1" applyFont="1" applyFill="1" applyAlignment="1">
      <alignment horizontal="right"/>
    </xf>
    <xf numFmtId="164" fontId="7" fillId="2" borderId="0" xfId="3" applyFont="1" applyFill="1" applyAlignment="1">
      <alignment horizontal="center"/>
    </xf>
  </cellXfs>
  <cellStyles count="6">
    <cellStyle name="Comma 2 3 2" xfId="3" xr:uid="{118454BD-8493-4E63-B7FA-8F2364F0F024}"/>
    <cellStyle name="Normal" xfId="0" builtinId="0"/>
    <cellStyle name="Normal 10" xfId="4" xr:uid="{9D45941D-D0DA-42BE-B60B-A7CC5AB5B56B}"/>
    <cellStyle name="Normal 2 3" xfId="1" xr:uid="{E4383EA3-9EE2-4FF6-9E40-2C6CF75FDF8A}"/>
    <cellStyle name="Normal 22" xfId="2" xr:uid="{A826D735-43CC-471D-9A9A-10CC4C5A3D51}"/>
    <cellStyle name="Normal_Soi" xfId="5" xr:uid="{9B3E0F3B-5E06-4BB1-8906-C50B280057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D47A5-A148-4D60-AB38-8823D9C1168F}">
  <sheetPr codeName="Sheet26">
    <tabColor rgb="FFFFFF00"/>
  </sheetPr>
  <dimension ref="A1:DV34"/>
  <sheetViews>
    <sheetView tabSelected="1" topLeftCell="AY1" zoomScaleNormal="100" workbookViewId="0">
      <selection activeCell="CA27" sqref="CA27:DR27"/>
    </sheetView>
  </sheetViews>
  <sheetFormatPr defaultRowHeight="15" x14ac:dyDescent="0.25"/>
  <cols>
    <col min="1" max="1" width="50.5703125" style="4" customWidth="1"/>
    <col min="2" max="21" width="8.42578125" style="4" hidden="1" customWidth="1"/>
    <col min="22" max="23" width="8.42578125" style="4" customWidth="1"/>
    <col min="24" max="25" width="9.42578125" style="4" customWidth="1"/>
    <col min="26" max="26" width="0.7109375" style="4" customWidth="1"/>
    <col min="27" max="49" width="8" style="4" customWidth="1"/>
    <col min="50" max="86" width="7.5703125" style="4" customWidth="1"/>
    <col min="87" max="94" width="8.140625" style="4" customWidth="1"/>
    <col min="95" max="114" width="7.42578125" style="4" bestFit="1" customWidth="1"/>
    <col min="115" max="125" width="8.140625" style="4" customWidth="1"/>
    <col min="126" max="126" width="1.28515625" style="4" customWidth="1"/>
    <col min="127" max="16384" width="9.140625" style="4"/>
  </cols>
  <sheetData>
    <row r="1" spans="1:12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 t="s">
        <v>1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</row>
    <row r="2" spans="1:126" ht="5.25" hidden="1" customHeight="1" x14ac:dyDescent="0.25">
      <c r="A2" s="1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6"/>
      <c r="CV2" s="7" t="s">
        <v>3</v>
      </c>
      <c r="CW2" s="5"/>
      <c r="CX2" s="5"/>
      <c r="CY2" s="5"/>
      <c r="CZ2" s="5"/>
      <c r="DA2" s="5"/>
      <c r="DB2" s="5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</row>
    <row r="3" spans="1:126" ht="4.5" customHeigh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10"/>
      <c r="DS3" s="9"/>
      <c r="DT3" s="9"/>
      <c r="DU3" s="9"/>
    </row>
    <row r="4" spans="1:126" x14ac:dyDescent="0.25">
      <c r="A4" s="11" t="s">
        <v>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  <c r="P4" s="13"/>
      <c r="Q4" s="13"/>
      <c r="R4" s="13"/>
      <c r="S4" s="13"/>
      <c r="T4" s="13"/>
      <c r="U4" s="13"/>
      <c r="V4" s="14" t="s">
        <v>5</v>
      </c>
      <c r="W4" s="14"/>
      <c r="X4" s="14"/>
      <c r="Y4" s="14"/>
      <c r="Z4" s="15"/>
      <c r="AA4" s="13"/>
      <c r="AB4" s="13"/>
      <c r="AC4" s="13"/>
      <c r="AD4" s="13"/>
      <c r="AE4" s="13"/>
      <c r="AF4" s="13"/>
      <c r="AG4" s="13"/>
      <c r="AH4" s="13"/>
      <c r="AI4" s="14">
        <v>2002</v>
      </c>
      <c r="AJ4" s="14"/>
      <c r="AK4" s="14"/>
      <c r="AL4" s="16"/>
      <c r="AM4" s="14">
        <v>2003</v>
      </c>
      <c r="AN4" s="14"/>
      <c r="AO4" s="14"/>
      <c r="AP4" s="16"/>
      <c r="AQ4" s="17">
        <v>2004</v>
      </c>
      <c r="AR4" s="14"/>
      <c r="AS4" s="14"/>
      <c r="AT4" s="16"/>
      <c r="AU4" s="17">
        <v>2005</v>
      </c>
      <c r="AV4" s="14"/>
      <c r="AW4" s="14"/>
      <c r="AX4" s="16"/>
      <c r="AY4" s="17">
        <v>2006</v>
      </c>
      <c r="AZ4" s="14"/>
      <c r="BA4" s="14"/>
      <c r="BB4" s="14"/>
      <c r="BC4" s="17">
        <v>2007</v>
      </c>
      <c r="BD4" s="14"/>
      <c r="BE4" s="14"/>
      <c r="BF4" s="16"/>
      <c r="BG4" s="17">
        <v>2008</v>
      </c>
      <c r="BH4" s="14"/>
      <c r="BI4" s="14"/>
      <c r="BJ4" s="14"/>
      <c r="BK4" s="17">
        <v>2009</v>
      </c>
      <c r="BL4" s="14"/>
      <c r="BM4" s="14"/>
      <c r="BN4" s="16"/>
      <c r="BO4" s="17">
        <v>2010</v>
      </c>
      <c r="BP4" s="14"/>
      <c r="BQ4" s="14"/>
      <c r="BR4" s="16"/>
      <c r="BS4" s="17">
        <v>2011</v>
      </c>
      <c r="BT4" s="14"/>
      <c r="BU4" s="14"/>
      <c r="BV4" s="14"/>
      <c r="BW4" s="14">
        <v>2012</v>
      </c>
      <c r="BX4" s="14"/>
      <c r="BY4" s="14"/>
      <c r="BZ4" s="14"/>
      <c r="CA4" s="17">
        <v>2013</v>
      </c>
      <c r="CB4" s="14"/>
      <c r="CC4" s="14"/>
      <c r="CD4" s="18"/>
      <c r="CE4" s="17">
        <v>2014</v>
      </c>
      <c r="CF4" s="14"/>
      <c r="CG4" s="14"/>
      <c r="CH4" s="16"/>
      <c r="CI4" s="17">
        <v>2015</v>
      </c>
      <c r="CJ4" s="14"/>
      <c r="CK4" s="14"/>
      <c r="CL4" s="16"/>
      <c r="CM4" s="17">
        <v>2016</v>
      </c>
      <c r="CN4" s="14"/>
      <c r="CO4" s="14"/>
      <c r="CP4" s="16"/>
      <c r="CQ4" s="17">
        <v>2017</v>
      </c>
      <c r="CR4" s="14"/>
      <c r="CS4" s="14"/>
      <c r="CT4" s="14"/>
      <c r="CU4" s="17">
        <v>2018</v>
      </c>
      <c r="CV4" s="14"/>
      <c r="CW4" s="14"/>
      <c r="CX4" s="14"/>
      <c r="CY4" s="17">
        <v>2019</v>
      </c>
      <c r="CZ4" s="14"/>
      <c r="DA4" s="14"/>
      <c r="DB4" s="14"/>
      <c r="DC4" s="17">
        <v>2020</v>
      </c>
      <c r="DD4" s="14"/>
      <c r="DE4" s="14"/>
      <c r="DF4" s="14"/>
      <c r="DG4" s="17">
        <v>2021</v>
      </c>
      <c r="DH4" s="14"/>
      <c r="DI4" s="14"/>
      <c r="DJ4" s="16"/>
      <c r="DK4" s="17">
        <v>2022</v>
      </c>
      <c r="DL4" s="14"/>
      <c r="DM4" s="14"/>
      <c r="DN4" s="16"/>
      <c r="DO4" s="17">
        <v>2023</v>
      </c>
      <c r="DP4" s="14"/>
      <c r="DQ4" s="14"/>
      <c r="DR4" s="16"/>
      <c r="DS4" s="19">
        <v>2024</v>
      </c>
      <c r="DT4" s="20"/>
      <c r="DU4" s="21"/>
      <c r="DV4" s="22"/>
    </row>
    <row r="5" spans="1:126" x14ac:dyDescent="0.25">
      <c r="A5" s="23"/>
      <c r="B5" s="24" t="s">
        <v>6</v>
      </c>
      <c r="C5" s="24" t="s">
        <v>7</v>
      </c>
      <c r="D5" s="24" t="s">
        <v>8</v>
      </c>
      <c r="E5" s="24" t="s">
        <v>9</v>
      </c>
      <c r="F5" s="24" t="s">
        <v>10</v>
      </c>
      <c r="G5" s="24" t="s">
        <v>11</v>
      </c>
      <c r="H5" s="24" t="s">
        <v>12</v>
      </c>
      <c r="I5" s="24" t="s">
        <v>13</v>
      </c>
      <c r="J5" s="24" t="s">
        <v>14</v>
      </c>
      <c r="K5" s="24" t="s">
        <v>15</v>
      </c>
      <c r="L5" s="24" t="s">
        <v>16</v>
      </c>
      <c r="M5" s="24" t="s">
        <v>17</v>
      </c>
      <c r="N5" s="24" t="s">
        <v>18</v>
      </c>
      <c r="O5" s="24" t="s">
        <v>19</v>
      </c>
      <c r="P5" s="24" t="s">
        <v>20</v>
      </c>
      <c r="Q5" s="24" t="s">
        <v>21</v>
      </c>
      <c r="R5" s="24" t="s">
        <v>22</v>
      </c>
      <c r="S5" s="24" t="s">
        <v>23</v>
      </c>
      <c r="T5" s="24" t="s">
        <v>24</v>
      </c>
      <c r="U5" s="24" t="s">
        <v>25</v>
      </c>
      <c r="V5" s="24" t="s">
        <v>26</v>
      </c>
      <c r="W5" s="24" t="s">
        <v>27</v>
      </c>
      <c r="X5" s="24" t="s">
        <v>28</v>
      </c>
      <c r="Y5" s="24" t="s">
        <v>29</v>
      </c>
      <c r="Z5" s="25"/>
      <c r="AA5" s="24" t="s">
        <v>30</v>
      </c>
      <c r="AB5" s="24" t="s">
        <v>31</v>
      </c>
      <c r="AC5" s="24" t="s">
        <v>32</v>
      </c>
      <c r="AD5" s="25" t="s">
        <v>33</v>
      </c>
      <c r="AE5" s="6" t="s">
        <v>30</v>
      </c>
      <c r="AF5" s="6" t="s">
        <v>31</v>
      </c>
      <c r="AG5" s="6" t="s">
        <v>32</v>
      </c>
      <c r="AH5" s="26" t="s">
        <v>33</v>
      </c>
      <c r="AI5" s="6" t="s">
        <v>30</v>
      </c>
      <c r="AJ5" s="6" t="s">
        <v>31</v>
      </c>
      <c r="AK5" s="6" t="s">
        <v>32</v>
      </c>
      <c r="AL5" s="26" t="s">
        <v>33</v>
      </c>
      <c r="AM5" s="6" t="s">
        <v>30</v>
      </c>
      <c r="AN5" s="6" t="s">
        <v>31</v>
      </c>
      <c r="AO5" s="6" t="s">
        <v>32</v>
      </c>
      <c r="AP5" s="26" t="s">
        <v>33</v>
      </c>
      <c r="AQ5" s="27" t="s">
        <v>30</v>
      </c>
      <c r="AR5" s="6" t="s">
        <v>31</v>
      </c>
      <c r="AS5" s="12" t="s">
        <v>32</v>
      </c>
      <c r="AT5" s="28" t="s">
        <v>33</v>
      </c>
      <c r="AU5" s="27" t="s">
        <v>30</v>
      </c>
      <c r="AV5" s="6" t="s">
        <v>31</v>
      </c>
      <c r="AW5" s="12" t="s">
        <v>32</v>
      </c>
      <c r="AX5" s="28" t="s">
        <v>33</v>
      </c>
      <c r="AY5" s="27" t="s">
        <v>30</v>
      </c>
      <c r="AZ5" s="6" t="s">
        <v>31</v>
      </c>
      <c r="BA5" s="6" t="s">
        <v>32</v>
      </c>
      <c r="BB5" s="6" t="s">
        <v>33</v>
      </c>
      <c r="BC5" s="27" t="s">
        <v>30</v>
      </c>
      <c r="BD5" s="6" t="s">
        <v>31</v>
      </c>
      <c r="BE5" s="6" t="s">
        <v>32</v>
      </c>
      <c r="BF5" s="26" t="s">
        <v>33</v>
      </c>
      <c r="BG5" s="27" t="s">
        <v>30</v>
      </c>
      <c r="BH5" s="6" t="s">
        <v>31</v>
      </c>
      <c r="BI5" s="6" t="s">
        <v>32</v>
      </c>
      <c r="BJ5" s="6" t="s">
        <v>33</v>
      </c>
      <c r="BK5" s="27" t="s">
        <v>30</v>
      </c>
      <c r="BL5" s="6" t="s">
        <v>31</v>
      </c>
      <c r="BM5" s="6" t="s">
        <v>32</v>
      </c>
      <c r="BN5" s="26" t="s">
        <v>33</v>
      </c>
      <c r="BO5" s="27" t="s">
        <v>30</v>
      </c>
      <c r="BP5" s="6" t="s">
        <v>31</v>
      </c>
      <c r="BQ5" s="6" t="s">
        <v>32</v>
      </c>
      <c r="BR5" s="26" t="s">
        <v>33</v>
      </c>
      <c r="BS5" s="27" t="s">
        <v>30</v>
      </c>
      <c r="BT5" s="6" t="s">
        <v>31</v>
      </c>
      <c r="BU5" s="6" t="s">
        <v>32</v>
      </c>
      <c r="BV5" s="6" t="s">
        <v>33</v>
      </c>
      <c r="BW5" s="6" t="s">
        <v>30</v>
      </c>
      <c r="BX5" s="6" t="s">
        <v>31</v>
      </c>
      <c r="BY5" s="6" t="s">
        <v>32</v>
      </c>
      <c r="BZ5" s="6" t="s">
        <v>33</v>
      </c>
      <c r="CA5" s="27" t="s">
        <v>30</v>
      </c>
      <c r="CB5" s="6" t="s">
        <v>31</v>
      </c>
      <c r="CC5" s="6" t="s">
        <v>32</v>
      </c>
      <c r="CD5" s="6" t="s">
        <v>34</v>
      </c>
      <c r="CE5" s="27" t="s">
        <v>30</v>
      </c>
      <c r="CF5" s="6" t="s">
        <v>31</v>
      </c>
      <c r="CG5" s="6" t="s">
        <v>32</v>
      </c>
      <c r="CH5" s="6" t="s">
        <v>33</v>
      </c>
      <c r="CI5" s="29" t="s">
        <v>30</v>
      </c>
      <c r="CJ5" s="12" t="s">
        <v>31</v>
      </c>
      <c r="CK5" s="12" t="s">
        <v>32</v>
      </c>
      <c r="CL5" s="28" t="s">
        <v>33</v>
      </c>
      <c r="CM5" s="6" t="s">
        <v>30</v>
      </c>
      <c r="CN5" s="6" t="s">
        <v>31</v>
      </c>
      <c r="CO5" s="6" t="s">
        <v>32</v>
      </c>
      <c r="CP5" s="6" t="s">
        <v>33</v>
      </c>
      <c r="CQ5" s="27" t="s">
        <v>30</v>
      </c>
      <c r="CR5" s="6" t="s">
        <v>31</v>
      </c>
      <c r="CS5" s="6" t="s">
        <v>32</v>
      </c>
      <c r="CT5" s="6" t="s">
        <v>33</v>
      </c>
      <c r="CU5" s="30" t="s">
        <v>30</v>
      </c>
      <c r="CV5" s="6" t="s">
        <v>31</v>
      </c>
      <c r="CW5" s="6" t="s">
        <v>32</v>
      </c>
      <c r="CX5" s="6" t="s">
        <v>33</v>
      </c>
      <c r="CY5" s="30" t="s">
        <v>30</v>
      </c>
      <c r="CZ5" s="6" t="s">
        <v>31</v>
      </c>
      <c r="DA5" s="6" t="s">
        <v>32</v>
      </c>
      <c r="DB5" s="6" t="s">
        <v>33</v>
      </c>
      <c r="DC5" s="30" t="s">
        <v>30</v>
      </c>
      <c r="DD5" s="6" t="s">
        <v>31</v>
      </c>
      <c r="DE5" s="6" t="s">
        <v>32</v>
      </c>
      <c r="DF5" s="6" t="s">
        <v>33</v>
      </c>
      <c r="DG5" s="30" t="s">
        <v>30</v>
      </c>
      <c r="DH5" s="6" t="s">
        <v>31</v>
      </c>
      <c r="DI5" s="6" t="s">
        <v>32</v>
      </c>
      <c r="DJ5" s="26" t="s">
        <v>33</v>
      </c>
      <c r="DK5" s="31" t="s">
        <v>30</v>
      </c>
      <c r="DL5" s="32" t="s">
        <v>31</v>
      </c>
      <c r="DM5" s="32" t="s">
        <v>32</v>
      </c>
      <c r="DN5" s="32" t="s">
        <v>33</v>
      </c>
      <c r="DO5" s="31" t="s">
        <v>30</v>
      </c>
      <c r="DP5" s="32" t="s">
        <v>31</v>
      </c>
      <c r="DQ5" s="32" t="s">
        <v>32</v>
      </c>
      <c r="DR5" s="18" t="s">
        <v>33</v>
      </c>
      <c r="DS5" s="27" t="s">
        <v>30</v>
      </c>
      <c r="DT5" s="32" t="s">
        <v>31</v>
      </c>
      <c r="DU5" s="6" t="s">
        <v>32</v>
      </c>
      <c r="DV5" s="33"/>
    </row>
    <row r="6" spans="1:126" x14ac:dyDescent="0.25">
      <c r="A6" s="34" t="s">
        <v>35</v>
      </c>
      <c r="B6" s="35">
        <v>39982.778409999999</v>
      </c>
      <c r="C6" s="35">
        <v>50167.172332222224</v>
      </c>
      <c r="D6" s="35">
        <v>41425.484267777792</v>
      </c>
      <c r="E6" s="35">
        <v>43368.470081111111</v>
      </c>
      <c r="F6" s="35">
        <v>44221.396120000005</v>
      </c>
      <c r="G6" s="35">
        <v>46791</v>
      </c>
      <c r="H6" s="35">
        <v>53204.259999999995</v>
      </c>
      <c r="I6" s="35">
        <v>57998.557000000001</v>
      </c>
      <c r="J6" s="35">
        <v>62490.730999999992</v>
      </c>
      <c r="K6" s="35">
        <v>61425.401000000005</v>
      </c>
      <c r="L6" s="35">
        <v>66177.729000000007</v>
      </c>
      <c r="M6" s="35">
        <v>66097.456999999995</v>
      </c>
      <c r="N6" s="35">
        <v>71928.293000000005</v>
      </c>
      <c r="O6" s="35">
        <v>70613.843567999997</v>
      </c>
      <c r="P6" s="35">
        <v>82029.369966999977</v>
      </c>
      <c r="Q6" s="35">
        <v>79980.531299499999</v>
      </c>
      <c r="R6" s="35">
        <v>87013.220411999995</v>
      </c>
      <c r="S6" s="35">
        <v>90247.44015200001</v>
      </c>
      <c r="T6" s="35">
        <v>91261.534096000003</v>
      </c>
      <c r="U6" s="35">
        <v>98394.423794799979</v>
      </c>
      <c r="V6" s="35">
        <v>100121</v>
      </c>
      <c r="W6" s="35">
        <v>97839.773512</v>
      </c>
      <c r="X6" s="35">
        <v>137219.891</v>
      </c>
      <c r="Y6" s="35">
        <f>SUM(DQ6:DT6)</f>
        <v>148026.21057</v>
      </c>
      <c r="Z6" s="36"/>
      <c r="AA6" s="35">
        <v>6792.1646999999994</v>
      </c>
      <c r="AB6" s="35">
        <v>6191.8096999999998</v>
      </c>
      <c r="AC6" s="35">
        <v>9781.5178000000014</v>
      </c>
      <c r="AD6" s="35">
        <v>8624.9984499999991</v>
      </c>
      <c r="AE6" s="37">
        <v>10500.44138</v>
      </c>
      <c r="AF6" s="37">
        <v>11075.82078</v>
      </c>
      <c r="AG6" s="37">
        <v>10293.742138888891</v>
      </c>
      <c r="AH6" s="37">
        <v>15282.743338888888</v>
      </c>
      <c r="AI6" s="37">
        <v>12072.555144444443</v>
      </c>
      <c r="AJ6" s="37">
        <v>12518.131710000001</v>
      </c>
      <c r="AK6" s="37">
        <v>9796.8627444444446</v>
      </c>
      <c r="AL6" s="37">
        <v>12265.450973333347</v>
      </c>
      <c r="AM6" s="37">
        <v>9186.1302899999991</v>
      </c>
      <c r="AN6" s="37">
        <v>10177.04026</v>
      </c>
      <c r="AO6" s="37">
        <v>9017.0344499999992</v>
      </c>
      <c r="AP6" s="37">
        <v>10539.523440000001</v>
      </c>
      <c r="AQ6" s="37">
        <v>10842.416859999999</v>
      </c>
      <c r="AR6" s="37">
        <v>12969.495331111111</v>
      </c>
      <c r="AS6" s="37">
        <v>11140.857749999999</v>
      </c>
      <c r="AT6" s="37">
        <v>10255.19356</v>
      </c>
      <c r="AU6" s="37">
        <v>11276.618400000001</v>
      </c>
      <c r="AV6" s="37">
        <v>11548.726409999999</v>
      </c>
      <c r="AW6" s="37">
        <v>11598</v>
      </c>
      <c r="AX6" s="37">
        <v>14326</v>
      </c>
      <c r="AY6" s="37">
        <v>10853</v>
      </c>
      <c r="AZ6" s="37">
        <v>10014</v>
      </c>
      <c r="BA6" s="37">
        <v>13421.393</v>
      </c>
      <c r="BB6" s="37">
        <v>11986.898999999999</v>
      </c>
      <c r="BC6" s="37">
        <v>13985.487999999999</v>
      </c>
      <c r="BD6" s="37">
        <v>13810.48</v>
      </c>
      <c r="BE6" s="37">
        <v>15701</v>
      </c>
      <c r="BF6" s="37">
        <v>13400.557000000001</v>
      </c>
      <c r="BG6" s="37">
        <v>13977</v>
      </c>
      <c r="BH6" s="37">
        <v>14920</v>
      </c>
      <c r="BI6" s="37">
        <v>17475.263999999999</v>
      </c>
      <c r="BJ6" s="37">
        <v>16311.72</v>
      </c>
      <c r="BK6" s="37">
        <v>13051.085999999999</v>
      </c>
      <c r="BL6" s="37">
        <v>15652.661</v>
      </c>
      <c r="BM6" s="37">
        <v>13785.712</v>
      </c>
      <c r="BN6" s="37">
        <v>17870.932000000001</v>
      </c>
      <c r="BO6" s="37">
        <v>15596.977999999999</v>
      </c>
      <c r="BP6" s="37">
        <v>14171.779</v>
      </c>
      <c r="BQ6" s="37">
        <v>16084.635</v>
      </c>
      <c r="BR6" s="37">
        <v>17045.271000000001</v>
      </c>
      <c r="BS6" s="37">
        <v>15439.950999999999</v>
      </c>
      <c r="BT6" s="37">
        <v>17607.871999999999</v>
      </c>
      <c r="BU6" s="37">
        <v>14512.938</v>
      </c>
      <c r="BV6" s="37">
        <v>19697.649000000001</v>
      </c>
      <c r="BW6" s="37">
        <v>14873.232</v>
      </c>
      <c r="BX6" s="37">
        <v>17013.637999999999</v>
      </c>
      <c r="BY6" s="37">
        <v>17311.150000000001</v>
      </c>
      <c r="BZ6" s="37">
        <v>21683.175999999999</v>
      </c>
      <c r="CA6" s="37">
        <v>13612.648999999999</v>
      </c>
      <c r="CB6" s="37">
        <v>19321.317999999999</v>
      </c>
      <c r="CC6" s="37">
        <v>19161.208999999999</v>
      </c>
      <c r="CD6" s="37">
        <v>19857.045999999998</v>
      </c>
      <c r="CE6" s="37">
        <v>14292.956</v>
      </c>
      <c r="CF6" s="37">
        <v>17302.632568000005</v>
      </c>
      <c r="CG6" s="37">
        <v>21695.375236</v>
      </c>
      <c r="CH6" s="37">
        <v>21628.023403999992</v>
      </c>
      <c r="CI6" s="37">
        <v>16401.522170999997</v>
      </c>
      <c r="CJ6" s="37">
        <v>22304.449155999995</v>
      </c>
      <c r="CK6" s="37">
        <v>18574.905620499994</v>
      </c>
      <c r="CL6" s="37">
        <v>19902.024426</v>
      </c>
      <c r="CM6" s="37">
        <v>16476.780273999993</v>
      </c>
      <c r="CN6" s="37">
        <v>25026.820979000004</v>
      </c>
      <c r="CO6" s="37">
        <v>23393.994055999996</v>
      </c>
      <c r="CP6" s="37">
        <v>23015.570122999998</v>
      </c>
      <c r="CQ6" s="37">
        <v>21897.112569000001</v>
      </c>
      <c r="CR6" s="37">
        <v>18706.543663999997</v>
      </c>
      <c r="CS6" s="37">
        <v>25689.132164999999</v>
      </c>
      <c r="CT6" s="37">
        <v>23604.406903999992</v>
      </c>
      <c r="CU6" s="37">
        <v>20051.909044000011</v>
      </c>
      <c r="CV6" s="37">
        <v>20901.992039000004</v>
      </c>
      <c r="CW6" s="37">
        <v>22834.036670999998</v>
      </c>
      <c r="CX6" s="37">
        <v>26607</v>
      </c>
      <c r="CY6" s="37">
        <v>17228.147672000006</v>
      </c>
      <c r="CZ6" s="37">
        <v>24592.349752999999</v>
      </c>
      <c r="DA6" s="37">
        <v>26414.025104999997</v>
      </c>
      <c r="DB6" s="37">
        <v>28636.483937799996</v>
      </c>
      <c r="DC6" s="37">
        <v>21648.750792999992</v>
      </c>
      <c r="DD6" s="37">
        <v>21695.163958999994</v>
      </c>
      <c r="DE6" s="37">
        <v>23154.074461999993</v>
      </c>
      <c r="DF6" s="37">
        <v>24626.368377999999</v>
      </c>
      <c r="DG6" s="38">
        <v>23314.164000000001</v>
      </c>
      <c r="DH6" s="37">
        <v>29026.453000000001</v>
      </c>
      <c r="DI6" s="37">
        <v>23644.437852000003</v>
      </c>
      <c r="DJ6" s="39">
        <v>29925.70996</v>
      </c>
      <c r="DK6" s="40">
        <v>17813.06796</v>
      </c>
      <c r="DL6" s="41">
        <v>26456.557740000004</v>
      </c>
      <c r="DM6" s="41">
        <v>39372.343179999996</v>
      </c>
      <c r="DN6" s="41">
        <v>34884.522250000002</v>
      </c>
      <c r="DO6" s="40">
        <v>28296.389859999999</v>
      </c>
      <c r="DP6" s="41">
        <v>34666.635710000002</v>
      </c>
      <c r="DQ6" s="41">
        <v>39597.173239999996</v>
      </c>
      <c r="DR6" s="42">
        <v>34768.641879999996</v>
      </c>
      <c r="DS6" s="38">
        <v>28366.848470000001</v>
      </c>
      <c r="DT6" s="37">
        <f>45293546.98/1000</f>
        <v>45293.546979999999</v>
      </c>
      <c r="DU6" s="37">
        <v>24425.335787999997</v>
      </c>
      <c r="DV6" s="43"/>
    </row>
    <row r="7" spans="1:126" x14ac:dyDescent="0.25">
      <c r="A7" s="34" t="s">
        <v>36</v>
      </c>
      <c r="B7" s="35">
        <v>16046.235079999999</v>
      </c>
      <c r="C7" s="35">
        <v>21810.388438888887</v>
      </c>
      <c r="D7" s="35">
        <v>17778.230179999999</v>
      </c>
      <c r="E7" s="35">
        <v>21226.614452222224</v>
      </c>
      <c r="F7" s="35">
        <v>22421.209270000003</v>
      </c>
      <c r="G7" s="35">
        <v>21063</v>
      </c>
      <c r="H7" s="35">
        <v>24330.400000000001</v>
      </c>
      <c r="I7" s="35">
        <v>28607.436999999998</v>
      </c>
      <c r="J7" s="35">
        <v>34801.716999999997</v>
      </c>
      <c r="K7" s="35">
        <v>29567.350999999999</v>
      </c>
      <c r="L7" s="35">
        <v>30732.851999999999</v>
      </c>
      <c r="M7" s="35">
        <v>32313.572999999997</v>
      </c>
      <c r="N7" s="35">
        <v>33501.103000000003</v>
      </c>
      <c r="O7" s="35">
        <v>32087.851144</v>
      </c>
      <c r="P7" s="35">
        <v>36269.509435</v>
      </c>
      <c r="Q7" s="35">
        <v>40745.745845500001</v>
      </c>
      <c r="R7" s="35">
        <v>39879.465321999989</v>
      </c>
      <c r="S7" s="35">
        <v>40274.885731999995</v>
      </c>
      <c r="T7" s="35">
        <v>41074.176947</v>
      </c>
      <c r="U7" s="35">
        <v>38597.051882</v>
      </c>
      <c r="V7" s="35">
        <v>41766</v>
      </c>
      <c r="W7" s="35">
        <v>44526.811201999997</v>
      </c>
      <c r="X7" s="35">
        <v>51486.554160000007</v>
      </c>
      <c r="Y7" s="35">
        <f t="shared" ref="Y7:Y27" si="0">SUM(DQ7:DT7)</f>
        <v>59015.155330000001</v>
      </c>
      <c r="Z7" s="36"/>
      <c r="AA7" s="35">
        <v>2616.2260499999998</v>
      </c>
      <c r="AB7" s="35">
        <v>3990.6947499999997</v>
      </c>
      <c r="AC7" s="35">
        <v>4739.9893000000002</v>
      </c>
      <c r="AD7" s="35">
        <v>2972.14995</v>
      </c>
      <c r="AE7" s="41">
        <v>3967.2398499999995</v>
      </c>
      <c r="AF7" s="41">
        <v>4366.8559799999994</v>
      </c>
      <c r="AG7" s="41">
        <v>5224.5945888888891</v>
      </c>
      <c r="AH7" s="41">
        <v>4607.1270944444441</v>
      </c>
      <c r="AI7" s="41">
        <v>6061.7168555555545</v>
      </c>
      <c r="AJ7" s="41">
        <v>5916.9499000000005</v>
      </c>
      <c r="AK7" s="41">
        <v>3711.1214766666676</v>
      </c>
      <c r="AL7" s="41">
        <v>4323.838703333332</v>
      </c>
      <c r="AM7" s="41">
        <v>5571.7243799999997</v>
      </c>
      <c r="AN7" s="41">
        <v>4171.5456199999999</v>
      </c>
      <c r="AO7" s="41">
        <v>4732.1405100000002</v>
      </c>
      <c r="AP7" s="41">
        <v>5556.2029599999996</v>
      </c>
      <c r="AQ7" s="41">
        <v>5460.1612699999996</v>
      </c>
      <c r="AR7" s="41">
        <v>5478.1097122222245</v>
      </c>
      <c r="AS7" s="41">
        <v>6325.3567300000004</v>
      </c>
      <c r="AT7" s="41">
        <v>5774.3597800000007</v>
      </c>
      <c r="AU7" s="41">
        <v>5127.0581700000002</v>
      </c>
      <c r="AV7" s="41">
        <v>5194.4345899999998</v>
      </c>
      <c r="AW7" s="41">
        <v>5987</v>
      </c>
      <c r="AX7" s="41">
        <v>4480</v>
      </c>
      <c r="AY7" s="41">
        <v>5242</v>
      </c>
      <c r="AZ7" s="41">
        <v>5354</v>
      </c>
      <c r="BA7" s="41">
        <v>6019.1379999999999</v>
      </c>
      <c r="BB7" s="41">
        <v>6147.1540000000005</v>
      </c>
      <c r="BC7" s="41">
        <v>6062.3190000000004</v>
      </c>
      <c r="BD7" s="41">
        <v>6101.7889999999998</v>
      </c>
      <c r="BE7" s="41">
        <v>8370</v>
      </c>
      <c r="BF7" s="41">
        <v>6160.4369999999999</v>
      </c>
      <c r="BG7" s="41">
        <v>6105</v>
      </c>
      <c r="BH7" s="41">
        <v>7972</v>
      </c>
      <c r="BI7" s="41">
        <v>10077.904</v>
      </c>
      <c r="BJ7" s="41">
        <v>8708.9560000000001</v>
      </c>
      <c r="BK7" s="41">
        <v>7337.4229999999998</v>
      </c>
      <c r="BL7" s="41">
        <v>8677.4339999999993</v>
      </c>
      <c r="BM7" s="41">
        <v>8572.4449999999997</v>
      </c>
      <c r="BN7" s="41">
        <v>9028.7530000000006</v>
      </c>
      <c r="BO7" s="41">
        <v>5962.8469999999998</v>
      </c>
      <c r="BP7" s="41">
        <v>6003.3059999999996</v>
      </c>
      <c r="BQ7" s="41">
        <v>8287.11</v>
      </c>
      <c r="BR7" s="41">
        <v>8606.48</v>
      </c>
      <c r="BS7" s="41">
        <v>7242.1180000000004</v>
      </c>
      <c r="BT7" s="41">
        <v>6597.1440000000002</v>
      </c>
      <c r="BU7" s="41">
        <v>7588.0540000000001</v>
      </c>
      <c r="BV7" s="41">
        <v>9652.5609999999997</v>
      </c>
      <c r="BW7" s="41">
        <v>7614.5870000000004</v>
      </c>
      <c r="BX7" s="41">
        <v>7458.3710000000001</v>
      </c>
      <c r="BY7" s="41">
        <v>9587.5640000000003</v>
      </c>
      <c r="BZ7" s="41">
        <v>7580.259</v>
      </c>
      <c r="CA7" s="41">
        <v>7452.9449999999997</v>
      </c>
      <c r="CB7" s="41">
        <v>8880.3349999999991</v>
      </c>
      <c r="CC7" s="41">
        <v>9745.7039999999997</v>
      </c>
      <c r="CD7" s="41">
        <v>8689.3649999999998</v>
      </c>
      <c r="CE7" s="41">
        <v>6203.576</v>
      </c>
      <c r="CF7" s="41">
        <v>7449.2061439999998</v>
      </c>
      <c r="CG7" s="41">
        <v>9224.7862360000017</v>
      </c>
      <c r="CH7" s="41">
        <v>9188.134742000002</v>
      </c>
      <c r="CI7" s="41">
        <v>7622.3758760000001</v>
      </c>
      <c r="CJ7" s="41">
        <v>10234.212580999998</v>
      </c>
      <c r="CK7" s="41">
        <v>9634.3478844999991</v>
      </c>
      <c r="CL7" s="41">
        <v>11411.481306000001</v>
      </c>
      <c r="CM7" s="41">
        <v>10331.344391000002</v>
      </c>
      <c r="CN7" s="41">
        <v>9368.5722640000022</v>
      </c>
      <c r="CO7" s="41">
        <v>11972.260049999999</v>
      </c>
      <c r="CP7" s="41">
        <v>11389.658967999996</v>
      </c>
      <c r="CQ7" s="41">
        <v>7890.5749429999978</v>
      </c>
      <c r="CR7" s="41">
        <v>8626.9713609999999</v>
      </c>
      <c r="CS7" s="41">
        <v>10339.733462999999</v>
      </c>
      <c r="CT7" s="41">
        <v>10158.260714999999</v>
      </c>
      <c r="CU7" s="41">
        <v>9427.2487799999981</v>
      </c>
      <c r="CV7" s="41">
        <v>10349.642774</v>
      </c>
      <c r="CW7" s="41">
        <v>11326.886235999998</v>
      </c>
      <c r="CX7" s="41">
        <v>12027</v>
      </c>
      <c r="CY7" s="41">
        <v>8849.1653340000012</v>
      </c>
      <c r="CZ7" s="41">
        <v>8871.1253770000003</v>
      </c>
      <c r="DA7" s="41">
        <v>10296.058144000004</v>
      </c>
      <c r="DB7" s="41">
        <v>10927.517940999991</v>
      </c>
      <c r="DC7" s="41">
        <v>8893.9315559999995</v>
      </c>
      <c r="DD7" s="41">
        <v>8479.5442410000014</v>
      </c>
      <c r="DE7" s="41">
        <v>12742.854239000004</v>
      </c>
      <c r="DF7" s="41">
        <v>9534.8412200000002</v>
      </c>
      <c r="DG7" s="40">
        <v>9182.8130000000001</v>
      </c>
      <c r="DH7" s="41">
        <v>10305.450999999999</v>
      </c>
      <c r="DI7" s="41">
        <v>9429.7604219999994</v>
      </c>
      <c r="DJ7" s="42">
        <v>11291.9701</v>
      </c>
      <c r="DK7" s="40">
        <v>9710.3468400000002</v>
      </c>
      <c r="DL7" s="41">
        <v>14094.733839999999</v>
      </c>
      <c r="DM7" s="41">
        <v>9924.3526300000012</v>
      </c>
      <c r="DN7" s="41">
        <v>14423.493</v>
      </c>
      <c r="DO7" s="40">
        <v>14263.249090000001</v>
      </c>
      <c r="DP7" s="41">
        <v>12875.459439999999</v>
      </c>
      <c r="DQ7" s="41">
        <v>14113.515820000001</v>
      </c>
      <c r="DR7" s="42">
        <v>13510.56264</v>
      </c>
      <c r="DS7" s="40">
        <v>16201.788</v>
      </c>
      <c r="DT7" s="41">
        <f>15189288.87/1000</f>
        <v>15189.288869999998</v>
      </c>
      <c r="DU7" s="41">
        <v>10519.886354999997</v>
      </c>
      <c r="DV7" s="33"/>
    </row>
    <row r="8" spans="1:126" x14ac:dyDescent="0.25">
      <c r="A8" s="34" t="s">
        <v>37</v>
      </c>
      <c r="B8" s="35">
        <v>2445.75855</v>
      </c>
      <c r="C8" s="35">
        <v>4571.7289488888891</v>
      </c>
      <c r="D8" s="35">
        <v>3798.7765211111105</v>
      </c>
      <c r="E8" s="35">
        <v>3027.4838799999998</v>
      </c>
      <c r="F8" s="35">
        <v>3896.9774600000001</v>
      </c>
      <c r="G8" s="35">
        <v>3098</v>
      </c>
      <c r="H8" s="35">
        <v>3609.0600000000004</v>
      </c>
      <c r="I8" s="35">
        <v>5104.7250000000004</v>
      </c>
      <c r="J8" s="35">
        <v>5859.5640000000003</v>
      </c>
      <c r="K8" s="35">
        <v>5594.2660000000005</v>
      </c>
      <c r="L8" s="35">
        <v>4982.4279999999999</v>
      </c>
      <c r="M8" s="35">
        <v>6150.3320000000003</v>
      </c>
      <c r="N8" s="35">
        <v>5580.9069999999992</v>
      </c>
      <c r="O8" s="35">
        <v>5652.8207680000005</v>
      </c>
      <c r="P8" s="35">
        <v>6823.0668829999995</v>
      </c>
      <c r="Q8" s="35">
        <v>5950.7187174999999</v>
      </c>
      <c r="R8" s="35">
        <v>6723.3810489999996</v>
      </c>
      <c r="S8" s="35">
        <v>7424.0087269999995</v>
      </c>
      <c r="T8" s="35">
        <v>7513.8954560000002</v>
      </c>
      <c r="U8" s="35">
        <v>7743.2771320000011</v>
      </c>
      <c r="V8" s="35">
        <v>8711.1257829999995</v>
      </c>
      <c r="W8" s="35">
        <v>9333.8339759999999</v>
      </c>
      <c r="X8" s="35">
        <v>13740.322489999999</v>
      </c>
      <c r="Y8" s="35">
        <f t="shared" si="0"/>
        <v>8673.77556</v>
      </c>
      <c r="Z8" s="36"/>
      <c r="AA8" s="35">
        <v>694.5027</v>
      </c>
      <c r="AB8" s="35">
        <v>541.32505000000003</v>
      </c>
      <c r="AC8" s="35">
        <v>588.90634999999997</v>
      </c>
      <c r="AD8" s="35">
        <v>695.13594999999998</v>
      </c>
      <c r="AE8" s="41">
        <v>644.44619999999998</v>
      </c>
      <c r="AF8" s="41">
        <v>517.27005000000008</v>
      </c>
      <c r="AG8" s="41">
        <v>667.51179999999999</v>
      </c>
      <c r="AH8" s="41">
        <v>832.99830000000009</v>
      </c>
      <c r="AI8" s="41">
        <v>2425.8739388888889</v>
      </c>
      <c r="AJ8" s="41">
        <v>645.34490999999991</v>
      </c>
      <c r="AK8" s="41">
        <v>941.8556077777788</v>
      </c>
      <c r="AL8" s="41">
        <v>1372.728723333332</v>
      </c>
      <c r="AM8" s="41">
        <v>884.7986699999999</v>
      </c>
      <c r="AN8" s="41">
        <v>599.39351999999997</v>
      </c>
      <c r="AO8" s="41">
        <v>781.99474999999995</v>
      </c>
      <c r="AP8" s="41">
        <v>673.41271999999992</v>
      </c>
      <c r="AQ8" s="41">
        <v>661.84884999999997</v>
      </c>
      <c r="AR8" s="41">
        <v>910.22755999999993</v>
      </c>
      <c r="AS8" s="41">
        <v>907.90949000000001</v>
      </c>
      <c r="AT8" s="41">
        <v>662.05946999999992</v>
      </c>
      <c r="AU8" s="41">
        <v>1087.85556</v>
      </c>
      <c r="AV8" s="41">
        <v>1239.1529399999999</v>
      </c>
      <c r="AW8" s="41">
        <v>1003</v>
      </c>
      <c r="AX8" s="41">
        <v>654</v>
      </c>
      <c r="AY8" s="41">
        <v>850</v>
      </c>
      <c r="AZ8" s="41">
        <v>591</v>
      </c>
      <c r="BA8" s="41">
        <v>1067.0519999999999</v>
      </c>
      <c r="BB8" s="41">
        <v>1124.3409999999999</v>
      </c>
      <c r="BC8" s="41">
        <v>636.84500000000003</v>
      </c>
      <c r="BD8" s="41">
        <v>780.822</v>
      </c>
      <c r="BE8" s="41">
        <v>1193</v>
      </c>
      <c r="BF8" s="41">
        <v>987.72500000000002</v>
      </c>
      <c r="BG8" s="41">
        <v>1386</v>
      </c>
      <c r="BH8" s="41">
        <v>1538</v>
      </c>
      <c r="BI8" s="41">
        <v>2195.893</v>
      </c>
      <c r="BJ8" s="41">
        <v>1568.211</v>
      </c>
      <c r="BK8" s="41">
        <v>1029.0550000000001</v>
      </c>
      <c r="BL8" s="41">
        <v>1066.405</v>
      </c>
      <c r="BM8" s="41">
        <v>1157.03</v>
      </c>
      <c r="BN8" s="41">
        <v>1337.36</v>
      </c>
      <c r="BO8" s="41">
        <v>1700.308</v>
      </c>
      <c r="BP8" s="41">
        <v>1399.568</v>
      </c>
      <c r="BQ8" s="41">
        <v>1029.7840000000001</v>
      </c>
      <c r="BR8" s="41">
        <v>1417.723</v>
      </c>
      <c r="BS8" s="41">
        <v>1336.52</v>
      </c>
      <c r="BT8" s="41">
        <v>1198.4010000000001</v>
      </c>
      <c r="BU8" s="41">
        <v>1344.7470000000001</v>
      </c>
      <c r="BV8" s="41">
        <v>1987.1289999999999</v>
      </c>
      <c r="BW8" s="41">
        <v>1562.2380000000001</v>
      </c>
      <c r="BX8" s="41">
        <v>1256.2180000000001</v>
      </c>
      <c r="BY8" s="41">
        <v>1207.759</v>
      </c>
      <c r="BZ8" s="41">
        <v>1961.8879999999999</v>
      </c>
      <c r="CA8" s="41">
        <v>1057.056</v>
      </c>
      <c r="CB8" s="41">
        <v>1354.204</v>
      </c>
      <c r="CC8" s="41">
        <v>1082.0909999999999</v>
      </c>
      <c r="CD8" s="41">
        <v>1793.962</v>
      </c>
      <c r="CE8" s="41">
        <v>1561.175</v>
      </c>
      <c r="CF8" s="41">
        <v>1215.5927680000002</v>
      </c>
      <c r="CG8" s="41">
        <v>1494.58098</v>
      </c>
      <c r="CH8" s="41">
        <v>1558.499816</v>
      </c>
      <c r="CI8" s="41">
        <v>2427.6863169999997</v>
      </c>
      <c r="CJ8" s="41">
        <v>1342.2997700000001</v>
      </c>
      <c r="CK8" s="41">
        <v>1260.9476184999999</v>
      </c>
      <c r="CL8" s="41">
        <v>1025.8499139999999</v>
      </c>
      <c r="CM8" s="41">
        <v>1891.7129170000003</v>
      </c>
      <c r="CN8" s="41">
        <v>1772.2082679999999</v>
      </c>
      <c r="CO8" s="41">
        <v>1585.262393</v>
      </c>
      <c r="CP8" s="41">
        <v>1907.2604590000003</v>
      </c>
      <c r="CQ8" s="41">
        <v>1438.737365</v>
      </c>
      <c r="CR8" s="41">
        <v>1792.1208319999998</v>
      </c>
      <c r="CS8" s="41">
        <v>1971.7661820000001</v>
      </c>
      <c r="CT8" s="41">
        <v>1979.8653829999998</v>
      </c>
      <c r="CU8" s="41">
        <v>1490.6660669999999</v>
      </c>
      <c r="CV8" s="41">
        <v>1981.7110949999999</v>
      </c>
      <c r="CW8" s="41">
        <v>2083.2752849999997</v>
      </c>
      <c r="CX8" s="41">
        <v>2084</v>
      </c>
      <c r="CY8" s="41">
        <v>1490.5091520000001</v>
      </c>
      <c r="CZ8" s="41">
        <v>1856.1110190000002</v>
      </c>
      <c r="DA8" s="41">
        <v>2192.4397250000002</v>
      </c>
      <c r="DB8" s="41">
        <v>1791.6764300000002</v>
      </c>
      <c r="DC8" s="41">
        <v>1460.8001500000005</v>
      </c>
      <c r="DD8" s="41">
        <v>2298.3608270000004</v>
      </c>
      <c r="DE8" s="41">
        <v>2028.3817250000002</v>
      </c>
      <c r="DF8" s="41">
        <v>1746.2000579999999</v>
      </c>
      <c r="DG8" s="40">
        <v>1665.2660000000001</v>
      </c>
      <c r="DH8" s="41">
        <v>3271.2779999999998</v>
      </c>
      <c r="DI8" s="41">
        <v>1534.8947760000001</v>
      </c>
      <c r="DJ8" s="42">
        <v>2426.8670999999999</v>
      </c>
      <c r="DK8" s="40">
        <v>1734.8998100000001</v>
      </c>
      <c r="DL8" s="41">
        <v>3637.17229</v>
      </c>
      <c r="DM8" s="41">
        <v>4650.3940199999997</v>
      </c>
      <c r="DN8" s="41">
        <v>6277.9177099999997</v>
      </c>
      <c r="DO8" s="40">
        <v>1489.5903900000001</v>
      </c>
      <c r="DP8" s="41">
        <v>1322.42037</v>
      </c>
      <c r="DQ8" s="41">
        <v>1626.4242199999997</v>
      </c>
      <c r="DR8" s="42">
        <v>1918.9288800000002</v>
      </c>
      <c r="DS8" s="40">
        <v>2331.9566799999998</v>
      </c>
      <c r="DT8" s="41">
        <f>2796465.78/1000</f>
        <v>2796.46578</v>
      </c>
      <c r="DU8" s="41">
        <v>2126.6513799999998</v>
      </c>
      <c r="DV8" s="33"/>
    </row>
    <row r="9" spans="1:126" x14ac:dyDescent="0.25">
      <c r="A9" s="34" t="s">
        <v>38</v>
      </c>
      <c r="B9" s="35">
        <v>40032.847659999999</v>
      </c>
      <c r="C9" s="35">
        <v>45506.915658888902</v>
      </c>
      <c r="D9" s="35">
        <v>44363.444662222217</v>
      </c>
      <c r="E9" s="35">
        <v>45688.841016666687</v>
      </c>
      <c r="F9" s="35">
        <v>45778.711940000001</v>
      </c>
      <c r="G9" s="35">
        <v>51073</v>
      </c>
      <c r="H9" s="35">
        <v>56205.168000000005</v>
      </c>
      <c r="I9" s="35">
        <v>63494.434999999998</v>
      </c>
      <c r="J9" s="35">
        <v>67964.255000000005</v>
      </c>
      <c r="K9" s="35">
        <v>68657.456999999995</v>
      </c>
      <c r="L9" s="35">
        <v>72001.018000000011</v>
      </c>
      <c r="M9" s="35">
        <v>72486.192999999999</v>
      </c>
      <c r="N9" s="35">
        <v>79612.678</v>
      </c>
      <c r="O9" s="35">
        <v>76033.845184000005</v>
      </c>
      <c r="P9" s="35">
        <v>84488.487652999989</v>
      </c>
      <c r="Q9" s="35">
        <v>88532.551700999975</v>
      </c>
      <c r="R9" s="35">
        <v>103244.16737899999</v>
      </c>
      <c r="S9" s="35">
        <v>94980.155550999974</v>
      </c>
      <c r="T9" s="35">
        <v>96413.244261999993</v>
      </c>
      <c r="U9" s="35">
        <v>96084.569734599994</v>
      </c>
      <c r="V9" s="35">
        <v>102484.08853100002</v>
      </c>
      <c r="W9" s="35">
        <v>123907.70105599999</v>
      </c>
      <c r="X9" s="35">
        <v>142747.70548999999</v>
      </c>
      <c r="Y9" s="35">
        <f t="shared" si="0"/>
        <v>157605.86839000002</v>
      </c>
      <c r="Z9" s="36"/>
      <c r="AA9" s="35">
        <v>6917.1514000000006</v>
      </c>
      <c r="AB9" s="35">
        <v>6967.9022000000004</v>
      </c>
      <c r="AC9" s="35">
        <v>9565.5888999999988</v>
      </c>
      <c r="AD9" s="35">
        <v>9832.0426499999994</v>
      </c>
      <c r="AE9" s="41">
        <v>9982.7896799999999</v>
      </c>
      <c r="AF9" s="41">
        <v>10652.42643</v>
      </c>
      <c r="AG9" s="41">
        <v>11946.368777777778</v>
      </c>
      <c r="AH9" s="41">
        <v>12217.054411111112</v>
      </c>
      <c r="AI9" s="41">
        <v>8502.9274000000005</v>
      </c>
      <c r="AJ9" s="41">
        <v>12840.565070000011</v>
      </c>
      <c r="AK9" s="41">
        <v>11479.96680888889</v>
      </c>
      <c r="AL9" s="41">
        <v>12154.152853333326</v>
      </c>
      <c r="AM9" s="41">
        <v>9354.3533000000007</v>
      </c>
      <c r="AN9" s="41">
        <v>11374.9717</v>
      </c>
      <c r="AO9" s="41">
        <v>12193.653070000015</v>
      </c>
      <c r="AP9" s="41">
        <v>11470.11665</v>
      </c>
      <c r="AQ9" s="41">
        <v>9762.0403399999996</v>
      </c>
      <c r="AR9" s="41">
        <v>12263.030956666667</v>
      </c>
      <c r="AS9" s="41">
        <v>11236.899429999999</v>
      </c>
      <c r="AT9" s="41">
        <v>12081.85989999999</v>
      </c>
      <c r="AU9" s="41">
        <v>10010.023280000001</v>
      </c>
      <c r="AV9" s="41">
        <v>12449.929330000006</v>
      </c>
      <c r="AW9" s="41">
        <v>11454</v>
      </c>
      <c r="AX9" s="41">
        <v>12587</v>
      </c>
      <c r="AY9" s="41">
        <v>12439</v>
      </c>
      <c r="AZ9" s="41">
        <v>14593</v>
      </c>
      <c r="BA9" s="41">
        <v>12173.058000000001</v>
      </c>
      <c r="BB9" s="41">
        <v>15996.478999999999</v>
      </c>
      <c r="BC9" s="41">
        <v>12078.326999999999</v>
      </c>
      <c r="BD9" s="41">
        <v>15957.304</v>
      </c>
      <c r="BE9" s="41">
        <v>18858</v>
      </c>
      <c r="BF9" s="41">
        <v>14915.434999999999</v>
      </c>
      <c r="BG9" s="41">
        <v>13635</v>
      </c>
      <c r="BH9" s="41">
        <v>16086</v>
      </c>
      <c r="BI9" s="41">
        <v>16351.696</v>
      </c>
      <c r="BJ9" s="41">
        <v>21160.025000000001</v>
      </c>
      <c r="BK9" s="41">
        <v>16036.825999999999</v>
      </c>
      <c r="BL9" s="41">
        <v>14415.708000000001</v>
      </c>
      <c r="BM9" s="41">
        <v>15595.125</v>
      </c>
      <c r="BN9" s="41">
        <v>20773.328000000001</v>
      </c>
      <c r="BO9" s="41">
        <v>15050.966</v>
      </c>
      <c r="BP9" s="41">
        <v>17238.038</v>
      </c>
      <c r="BQ9" s="41">
        <v>16278.511</v>
      </c>
      <c r="BR9" s="41">
        <v>18809.233</v>
      </c>
      <c r="BS9" s="41">
        <v>18671.518</v>
      </c>
      <c r="BT9" s="41">
        <v>18241.756000000001</v>
      </c>
      <c r="BU9" s="41">
        <v>15509.377</v>
      </c>
      <c r="BV9" s="41">
        <v>22048.128000000001</v>
      </c>
      <c r="BW9" s="41">
        <v>19818.241000000002</v>
      </c>
      <c r="BX9" s="41">
        <v>15110.447</v>
      </c>
      <c r="BY9" s="41">
        <v>21605.079000000002</v>
      </c>
      <c r="BZ9" s="41">
        <v>20205.983</v>
      </c>
      <c r="CA9" s="41">
        <v>17614.132000000001</v>
      </c>
      <c r="CB9" s="41">
        <v>20187.484</v>
      </c>
      <c r="CC9" s="41">
        <v>20550.324000000001</v>
      </c>
      <c r="CD9" s="41">
        <v>22203.821</v>
      </c>
      <c r="CE9" s="41">
        <v>16264.731</v>
      </c>
      <c r="CF9" s="41">
        <v>17014.969184000009</v>
      </c>
      <c r="CG9" s="41">
        <v>22362.499352000013</v>
      </c>
      <c r="CH9" s="41">
        <v>21591.373734999976</v>
      </c>
      <c r="CI9" s="41">
        <v>19508.338939000008</v>
      </c>
      <c r="CJ9" s="41">
        <v>21026.275627000003</v>
      </c>
      <c r="CK9" s="41">
        <v>21725.087677000003</v>
      </c>
      <c r="CL9" s="41">
        <v>23641.524407999983</v>
      </c>
      <c r="CM9" s="41">
        <v>21810.363887000007</v>
      </c>
      <c r="CN9" s="41">
        <v>21355.575728999986</v>
      </c>
      <c r="CO9" s="41">
        <v>24197.704601000005</v>
      </c>
      <c r="CP9" s="41">
        <v>25085.53933299999</v>
      </c>
      <c r="CQ9" s="41">
        <v>21937.533106999996</v>
      </c>
      <c r="CR9" s="41">
        <v>32023.390338000001</v>
      </c>
      <c r="CS9" s="41">
        <v>24212.186270999988</v>
      </c>
      <c r="CT9" s="41">
        <v>24985.089174000012</v>
      </c>
      <c r="CU9" s="41">
        <v>22272.766352999981</v>
      </c>
      <c r="CV9" s="41">
        <v>23510.113752999994</v>
      </c>
      <c r="CW9" s="41">
        <v>24787.197537000007</v>
      </c>
      <c r="CX9" s="41">
        <v>29334</v>
      </c>
      <c r="CY9" s="41">
        <v>19714.378511999988</v>
      </c>
      <c r="CZ9" s="41">
        <v>22577.668213000001</v>
      </c>
      <c r="DA9" s="41">
        <v>24323.572443000008</v>
      </c>
      <c r="DB9" s="41">
        <v>27619.678131600002</v>
      </c>
      <c r="DC9" s="41">
        <v>20923.278509999986</v>
      </c>
      <c r="DD9" s="41">
        <v>23218.040649999999</v>
      </c>
      <c r="DE9" s="41">
        <v>21986.057485000012</v>
      </c>
      <c r="DF9" s="41">
        <v>25945.122046</v>
      </c>
      <c r="DG9" s="40">
        <v>24481.355</v>
      </c>
      <c r="DH9" s="41">
        <v>30071.554</v>
      </c>
      <c r="DI9" s="41">
        <v>24838.828526000001</v>
      </c>
      <c r="DJ9" s="42">
        <v>33134.72395</v>
      </c>
      <c r="DK9" s="40">
        <v>32815.098920000004</v>
      </c>
      <c r="DL9" s="41">
        <v>33119.049659999997</v>
      </c>
      <c r="DM9" s="41">
        <v>28325.187329999997</v>
      </c>
      <c r="DN9" s="41">
        <v>41543.758829999999</v>
      </c>
      <c r="DO9" s="40">
        <v>34509.955269999999</v>
      </c>
      <c r="DP9" s="41">
        <v>38368.804060000002</v>
      </c>
      <c r="DQ9" s="41">
        <v>42924.305999999997</v>
      </c>
      <c r="DR9" s="42">
        <v>40038.701399999998</v>
      </c>
      <c r="DS9" s="40">
        <v>33295.431859999997</v>
      </c>
      <c r="DT9" s="41">
        <f>41347429.13/1000</f>
        <v>41347.429130000004</v>
      </c>
      <c r="DU9" s="41">
        <v>38980.801606000008</v>
      </c>
      <c r="DV9" s="33"/>
    </row>
    <row r="10" spans="1:126" x14ac:dyDescent="0.25">
      <c r="A10" s="34" t="s">
        <v>39</v>
      </c>
      <c r="B10" s="35">
        <v>63776.271179999996</v>
      </c>
      <c r="C10" s="35">
        <v>51545.216576666666</v>
      </c>
      <c r="D10" s="35">
        <v>70426.385309999983</v>
      </c>
      <c r="E10" s="35">
        <v>77087.564310000002</v>
      </c>
      <c r="F10" s="35">
        <v>101382.46986</v>
      </c>
      <c r="G10" s="35">
        <v>123663</v>
      </c>
      <c r="H10" s="35">
        <v>138109.34899999999</v>
      </c>
      <c r="I10" s="35">
        <v>153612.85800000001</v>
      </c>
      <c r="J10" s="35">
        <v>164713.01500000001</v>
      </c>
      <c r="K10" s="35">
        <v>147724.745</v>
      </c>
      <c r="L10" s="35">
        <v>157447.29399999999</v>
      </c>
      <c r="M10" s="35">
        <v>203364.86199999999</v>
      </c>
      <c r="N10" s="35">
        <v>189916.98200000002</v>
      </c>
      <c r="O10" s="35">
        <v>223152.975664</v>
      </c>
      <c r="P10" s="35">
        <v>169124.83424399997</v>
      </c>
      <c r="Q10" s="35">
        <v>154880.88550450001</v>
      </c>
      <c r="R10" s="35">
        <v>127312.82678699998</v>
      </c>
      <c r="S10" s="35">
        <v>165393.75878800001</v>
      </c>
      <c r="T10" s="35">
        <v>196853.31915599998</v>
      </c>
      <c r="U10" s="35">
        <v>172569.6779708</v>
      </c>
      <c r="V10" s="35">
        <v>123366.19738299999</v>
      </c>
      <c r="W10" s="35">
        <v>173938.23904000001</v>
      </c>
      <c r="X10" s="35">
        <v>311950.12826000003</v>
      </c>
      <c r="Y10" s="35">
        <f t="shared" si="0"/>
        <v>290934.72022999998</v>
      </c>
      <c r="Z10" s="36"/>
      <c r="AA10" s="35">
        <v>11278.123149999998</v>
      </c>
      <c r="AB10" s="35">
        <v>7904.2715500000004</v>
      </c>
      <c r="AC10" s="35">
        <v>14533.319650000001</v>
      </c>
      <c r="AD10" s="35">
        <v>18154.235399999998</v>
      </c>
      <c r="AE10" s="41">
        <v>11287.50373</v>
      </c>
      <c r="AF10" s="41">
        <v>19801.212399999997</v>
      </c>
      <c r="AG10" s="41">
        <v>12531.300949999999</v>
      </c>
      <c r="AH10" s="41">
        <v>13362.746300000001</v>
      </c>
      <c r="AI10" s="41">
        <v>13481.889316666666</v>
      </c>
      <c r="AJ10" s="41">
        <v>12169.280010000002</v>
      </c>
      <c r="AK10" s="41">
        <v>18657.46689</v>
      </c>
      <c r="AL10" s="41">
        <v>19047.415009999997</v>
      </c>
      <c r="AM10" s="41">
        <v>16354.714609999995</v>
      </c>
      <c r="AN10" s="41">
        <v>16366.7888</v>
      </c>
      <c r="AO10" s="41">
        <v>18219.48342</v>
      </c>
      <c r="AP10" s="41">
        <v>17696.657789999994</v>
      </c>
      <c r="AQ10" s="41">
        <v>22047.310900000004</v>
      </c>
      <c r="AR10" s="41">
        <v>19124.112200000007</v>
      </c>
      <c r="AS10" s="41">
        <v>20751.678899999999</v>
      </c>
      <c r="AT10" s="41">
        <v>31651.91779</v>
      </c>
      <c r="AU10" s="41">
        <v>17046.462950000001</v>
      </c>
      <c r="AV10" s="41">
        <v>31932.410220000005</v>
      </c>
      <c r="AW10" s="41">
        <v>26453</v>
      </c>
      <c r="AX10" s="41">
        <v>36207</v>
      </c>
      <c r="AY10" s="41">
        <v>31586</v>
      </c>
      <c r="AZ10" s="41">
        <v>29417</v>
      </c>
      <c r="BA10" s="41">
        <v>34606.788999999997</v>
      </c>
      <c r="BB10" s="41">
        <v>35319.271999999997</v>
      </c>
      <c r="BC10" s="41">
        <v>31095.991999999998</v>
      </c>
      <c r="BD10" s="41">
        <v>37087.296000000002</v>
      </c>
      <c r="BE10" s="41">
        <v>40956</v>
      </c>
      <c r="BF10" s="41">
        <v>31562.858</v>
      </c>
      <c r="BG10" s="41">
        <v>46596</v>
      </c>
      <c r="BH10" s="41">
        <v>34498</v>
      </c>
      <c r="BI10" s="41">
        <v>63891.214999999997</v>
      </c>
      <c r="BJ10" s="41">
        <v>46623.892999999996</v>
      </c>
      <c r="BK10" s="41">
        <v>26783.598000000002</v>
      </c>
      <c r="BL10" s="41">
        <v>27414.309000000001</v>
      </c>
      <c r="BM10" s="41">
        <v>32123.657999999999</v>
      </c>
      <c r="BN10" s="41">
        <v>38263.455000000002</v>
      </c>
      <c r="BO10" s="41">
        <v>33793.694000000003</v>
      </c>
      <c r="BP10" s="41">
        <v>43543.938000000002</v>
      </c>
      <c r="BQ10" s="41">
        <v>34315.392999999996</v>
      </c>
      <c r="BR10" s="41">
        <v>38754.28</v>
      </c>
      <c r="BS10" s="41">
        <v>40937.69</v>
      </c>
      <c r="BT10" s="41">
        <v>43439.930999999997</v>
      </c>
      <c r="BU10" s="41">
        <v>50793.896999999997</v>
      </c>
      <c r="BV10" s="41">
        <v>49301.5</v>
      </c>
      <c r="BW10" s="41">
        <v>47746.233999999997</v>
      </c>
      <c r="BX10" s="41">
        <v>55523.231</v>
      </c>
      <c r="BY10" s="41">
        <v>37429.120000000003</v>
      </c>
      <c r="BZ10" s="41">
        <v>52397.472000000002</v>
      </c>
      <c r="CA10" s="41">
        <v>46434.692000000003</v>
      </c>
      <c r="CB10" s="41">
        <v>53655.697999999997</v>
      </c>
      <c r="CC10" s="41">
        <v>51267.917999999998</v>
      </c>
      <c r="CD10" s="41">
        <v>49004.330999999998</v>
      </c>
      <c r="CE10" s="41">
        <v>66163.962</v>
      </c>
      <c r="CF10" s="41">
        <v>56716.764663999995</v>
      </c>
      <c r="CG10" s="41">
        <v>54701.119501999994</v>
      </c>
      <c r="CH10" s="41">
        <v>50975.222499999989</v>
      </c>
      <c r="CI10" s="41">
        <v>24937.230105000002</v>
      </c>
      <c r="CJ10" s="41">
        <v>38511.262136999998</v>
      </c>
      <c r="CK10" s="41">
        <v>40340.446799500001</v>
      </c>
      <c r="CL10" s="41">
        <v>39151.978733999997</v>
      </c>
      <c r="CM10" s="41">
        <v>37684.365195999999</v>
      </c>
      <c r="CN10" s="41">
        <v>37704.094774999998</v>
      </c>
      <c r="CO10" s="41">
        <v>25279.817502999998</v>
      </c>
      <c r="CP10" s="41">
        <v>36641.204994</v>
      </c>
      <c r="CQ10" s="41">
        <v>38268.257523999993</v>
      </c>
      <c r="CR10" s="41">
        <v>27123.546766000003</v>
      </c>
      <c r="CS10" s="41">
        <v>35857.798459000005</v>
      </c>
      <c r="CT10" s="41">
        <v>43797.712038000005</v>
      </c>
      <c r="CU10" s="41">
        <v>35348.105200999998</v>
      </c>
      <c r="CV10" s="41">
        <v>50390.143089999998</v>
      </c>
      <c r="CW10" s="41">
        <v>57553.040517999994</v>
      </c>
      <c r="CX10" s="41">
        <v>48205</v>
      </c>
      <c r="CY10" s="41">
        <v>52302.108369000001</v>
      </c>
      <c r="CZ10" s="41">
        <v>38793.170269000002</v>
      </c>
      <c r="DA10" s="41">
        <v>48209.095352000011</v>
      </c>
      <c r="DB10" s="41">
        <v>58225.787083800002</v>
      </c>
      <c r="DC10" s="41">
        <v>42751.103024999989</v>
      </c>
      <c r="DD10" s="41">
        <v>23383.692509999997</v>
      </c>
      <c r="DE10" s="41">
        <v>31557.327872999995</v>
      </c>
      <c r="DF10" s="41">
        <v>30938.712509999998</v>
      </c>
      <c r="DG10" s="40">
        <v>32469.656999999999</v>
      </c>
      <c r="DH10" s="41">
        <v>28400.5</v>
      </c>
      <c r="DI10" s="41">
        <v>43337.112799999995</v>
      </c>
      <c r="DJ10" s="42">
        <v>52933.999240000005</v>
      </c>
      <c r="DK10" s="40">
        <v>23445.903689999999</v>
      </c>
      <c r="DL10" s="41">
        <v>54221.223309999994</v>
      </c>
      <c r="DM10" s="41">
        <v>99376.821389999997</v>
      </c>
      <c r="DN10" s="41">
        <v>70161.460900000005</v>
      </c>
      <c r="DO10" s="40">
        <v>66695.89598999999</v>
      </c>
      <c r="DP10" s="41">
        <v>75715.949980000005</v>
      </c>
      <c r="DQ10" s="41">
        <v>67896.387450000009</v>
      </c>
      <c r="DR10" s="42">
        <v>83032.243650000004</v>
      </c>
      <c r="DS10" s="40">
        <v>58215.174629999994</v>
      </c>
      <c r="DT10" s="41">
        <f>81790914.5/1000</f>
        <v>81790.914499999999</v>
      </c>
      <c r="DU10" s="41">
        <v>76421.574138000011</v>
      </c>
      <c r="DV10" s="33"/>
    </row>
    <row r="11" spans="1:126" x14ac:dyDescent="0.25">
      <c r="A11" s="34" t="s">
        <v>40</v>
      </c>
      <c r="B11" s="35">
        <v>20878.462960000001</v>
      </c>
      <c r="C11" s="35">
        <v>25061.332443333333</v>
      </c>
      <c r="D11" s="35">
        <v>23889.922729999998</v>
      </c>
      <c r="E11" s="35">
        <v>23765.813666666669</v>
      </c>
      <c r="F11" s="35">
        <v>26900.465430000004</v>
      </c>
      <c r="G11" s="35">
        <v>28977</v>
      </c>
      <c r="H11" s="35">
        <v>32350.416000000001</v>
      </c>
      <c r="I11" s="35">
        <v>36052.682000000001</v>
      </c>
      <c r="J11" s="35">
        <v>35624.557000000001</v>
      </c>
      <c r="K11" s="35">
        <v>39017.376000000004</v>
      </c>
      <c r="L11" s="35">
        <v>38586.228999999999</v>
      </c>
      <c r="M11" s="35">
        <v>38243.025000000001</v>
      </c>
      <c r="N11" s="35">
        <v>39541.218999999997</v>
      </c>
      <c r="O11" s="35">
        <v>43814.536408</v>
      </c>
      <c r="P11" s="35">
        <v>52664.100250000003</v>
      </c>
      <c r="Q11" s="35">
        <v>50562.498402500001</v>
      </c>
      <c r="R11" s="35">
        <v>51224.237735999981</v>
      </c>
      <c r="S11" s="35">
        <v>51342.493998999991</v>
      </c>
      <c r="T11" s="35">
        <v>56511.027109999988</v>
      </c>
      <c r="U11" s="35">
        <v>53448.609480399988</v>
      </c>
      <c r="V11" s="35">
        <v>69317.235245999982</v>
      </c>
      <c r="W11" s="35">
        <v>67632.307983999999</v>
      </c>
      <c r="X11" s="35">
        <v>72267.65310000001</v>
      </c>
      <c r="Y11" s="35">
        <f t="shared" si="0"/>
        <v>71950.257410000006</v>
      </c>
      <c r="Z11" s="36"/>
      <c r="AA11" s="35">
        <v>4709.4608499999995</v>
      </c>
      <c r="AB11" s="35">
        <v>4406.7629500000003</v>
      </c>
      <c r="AC11" s="35">
        <v>5077.6356500000002</v>
      </c>
      <c r="AD11" s="35">
        <v>5750.1310000000003</v>
      </c>
      <c r="AE11" s="41">
        <v>4499.4639499999994</v>
      </c>
      <c r="AF11" s="41">
        <v>5551.2323599999991</v>
      </c>
      <c r="AG11" s="41">
        <v>6980.5647388888892</v>
      </c>
      <c r="AH11" s="41">
        <v>7433.4586944444436</v>
      </c>
      <c r="AI11" s="41">
        <v>4272.5470999999998</v>
      </c>
      <c r="AJ11" s="41">
        <v>6374.7619100000002</v>
      </c>
      <c r="AK11" s="41">
        <v>6659.5029000000004</v>
      </c>
      <c r="AL11" s="41">
        <v>5851.5617299999994</v>
      </c>
      <c r="AM11" s="41">
        <v>5567.1590400000005</v>
      </c>
      <c r="AN11" s="41">
        <v>5811.6990599999999</v>
      </c>
      <c r="AO11" s="41">
        <v>5806.9953500000001</v>
      </c>
      <c r="AP11" s="41">
        <v>6865.5721899999999</v>
      </c>
      <c r="AQ11" s="41">
        <v>5513.2283100000004</v>
      </c>
      <c r="AR11" s="41">
        <v>5580.0178166666665</v>
      </c>
      <c r="AS11" s="41">
        <v>6279.2105499999998</v>
      </c>
      <c r="AT11" s="41">
        <v>6753.5741900000003</v>
      </c>
      <c r="AU11" s="41">
        <v>4924.7836500000003</v>
      </c>
      <c r="AV11" s="41">
        <v>8942.8970400000017</v>
      </c>
      <c r="AW11" s="41">
        <v>6302</v>
      </c>
      <c r="AX11" s="41">
        <v>8083</v>
      </c>
      <c r="AY11" s="41">
        <v>7079</v>
      </c>
      <c r="AZ11" s="41">
        <v>7513</v>
      </c>
      <c r="BA11" s="41">
        <v>8240.0040000000008</v>
      </c>
      <c r="BB11" s="41">
        <v>8014.482</v>
      </c>
      <c r="BC11" s="41">
        <v>8441.8179999999993</v>
      </c>
      <c r="BD11" s="41">
        <v>7654.1120000000001</v>
      </c>
      <c r="BE11" s="41">
        <v>8892</v>
      </c>
      <c r="BF11" s="41">
        <v>9644.6820000000007</v>
      </c>
      <c r="BG11" s="41">
        <v>8300</v>
      </c>
      <c r="BH11" s="41">
        <v>9216</v>
      </c>
      <c r="BI11" s="41">
        <v>10559.254000000001</v>
      </c>
      <c r="BJ11" s="41">
        <v>9539.2440000000006</v>
      </c>
      <c r="BK11" s="41">
        <v>7486.9359999999997</v>
      </c>
      <c r="BL11" s="41">
        <v>8039.1229999999996</v>
      </c>
      <c r="BM11" s="41">
        <v>9159.2810000000009</v>
      </c>
      <c r="BN11" s="41">
        <v>10984.084000000001</v>
      </c>
      <c r="BO11" s="41">
        <v>8705.9410000000007</v>
      </c>
      <c r="BP11" s="41">
        <v>10168.07</v>
      </c>
      <c r="BQ11" s="41">
        <v>9381.4140000000007</v>
      </c>
      <c r="BR11" s="41">
        <v>9772.9940000000006</v>
      </c>
      <c r="BS11" s="41">
        <v>9038.56</v>
      </c>
      <c r="BT11" s="41">
        <v>10393.261</v>
      </c>
      <c r="BU11" s="41">
        <v>8550.3140000000003</v>
      </c>
      <c r="BV11" s="41">
        <v>9684.5360000000001</v>
      </c>
      <c r="BW11" s="41">
        <v>7862.7070000000003</v>
      </c>
      <c r="BX11" s="41">
        <v>12145.468000000001</v>
      </c>
      <c r="BY11" s="41">
        <v>9390.7459999999992</v>
      </c>
      <c r="BZ11" s="41">
        <v>10435.712</v>
      </c>
      <c r="CA11" s="41">
        <v>9491.4750000000004</v>
      </c>
      <c r="CB11" s="41">
        <v>10223.286</v>
      </c>
      <c r="CC11" s="41">
        <v>11553.366</v>
      </c>
      <c r="CD11" s="41">
        <v>10605.51</v>
      </c>
      <c r="CE11" s="41">
        <v>10477.251</v>
      </c>
      <c r="CF11" s="41">
        <v>11178.409408000001</v>
      </c>
      <c r="CG11" s="41">
        <v>13360.093438000004</v>
      </c>
      <c r="CH11" s="41">
        <v>13605.458599</v>
      </c>
      <c r="CI11" s="41">
        <v>14273.972310000003</v>
      </c>
      <c r="CJ11" s="41">
        <v>11424.575902999999</v>
      </c>
      <c r="CK11" s="41">
        <v>12765.348355500002</v>
      </c>
      <c r="CL11" s="41">
        <v>12237.771491999996</v>
      </c>
      <c r="CM11" s="41">
        <v>12641.029223000005</v>
      </c>
      <c r="CN11" s="41">
        <v>12918.349332000002</v>
      </c>
      <c r="CO11" s="41">
        <v>14344.845214999992</v>
      </c>
      <c r="CP11" s="41">
        <v>14052.328326999999</v>
      </c>
      <c r="CQ11" s="41">
        <v>11344.621468000001</v>
      </c>
      <c r="CR11" s="41">
        <v>11482.442725999996</v>
      </c>
      <c r="CS11" s="41">
        <v>11992.017522000002</v>
      </c>
      <c r="CT11" s="41">
        <v>12642.117215999997</v>
      </c>
      <c r="CU11" s="41">
        <v>13348.101138</v>
      </c>
      <c r="CV11" s="41">
        <v>13360.258122999991</v>
      </c>
      <c r="CW11" s="41">
        <v>14699.045828999984</v>
      </c>
      <c r="CX11" s="41">
        <v>15485</v>
      </c>
      <c r="CY11" s="41">
        <v>11585.098265000001</v>
      </c>
      <c r="CZ11" s="41">
        <v>14741.883016000002</v>
      </c>
      <c r="DA11" s="41">
        <v>14968.857470999994</v>
      </c>
      <c r="DB11" s="41">
        <v>15144.306225399994</v>
      </c>
      <c r="DC11" s="41">
        <v>11014.427529000002</v>
      </c>
      <c r="DD11" s="41">
        <v>12321.018254999995</v>
      </c>
      <c r="DE11" s="41">
        <v>13456.801365999992</v>
      </c>
      <c r="DF11" s="41">
        <v>25684.775879999997</v>
      </c>
      <c r="DG11" s="40">
        <v>14016.67</v>
      </c>
      <c r="DH11" s="41">
        <v>16158.987999999999</v>
      </c>
      <c r="DI11" s="41">
        <v>18133.798804000002</v>
      </c>
      <c r="DJ11" s="42">
        <v>16937.81897</v>
      </c>
      <c r="DK11" s="40">
        <v>15121.523489999998</v>
      </c>
      <c r="DL11" s="41">
        <v>17439.166719999997</v>
      </c>
      <c r="DM11" s="41">
        <v>18022.08527</v>
      </c>
      <c r="DN11" s="41">
        <v>19859.795460000001</v>
      </c>
      <c r="DO11" s="40">
        <v>17124.581600000001</v>
      </c>
      <c r="DP11" s="41">
        <v>17261.190770000001</v>
      </c>
      <c r="DQ11" s="41">
        <v>18850.753420000001</v>
      </c>
      <c r="DR11" s="42">
        <v>19958.167550000002</v>
      </c>
      <c r="DS11" s="40">
        <v>14453.26799</v>
      </c>
      <c r="DT11" s="41">
        <f>18688068.45/1000</f>
        <v>18688.068449999999</v>
      </c>
      <c r="DU11" s="41">
        <v>19123.336242999998</v>
      </c>
      <c r="DV11" s="33"/>
    </row>
    <row r="12" spans="1:126" x14ac:dyDescent="0.25">
      <c r="A12" s="34" t="s">
        <v>41</v>
      </c>
      <c r="B12" s="35">
        <v>19938.41318</v>
      </c>
      <c r="C12" s="35">
        <v>25384.260914444447</v>
      </c>
      <c r="D12" s="35">
        <v>17717.21471</v>
      </c>
      <c r="E12" s="35">
        <v>15705.98394</v>
      </c>
      <c r="F12" s="35">
        <v>19078.78671</v>
      </c>
      <c r="G12" s="35">
        <v>22049</v>
      </c>
      <c r="H12" s="35">
        <v>24918.391</v>
      </c>
      <c r="I12" s="35">
        <v>25591.993000000002</v>
      </c>
      <c r="J12" s="35">
        <v>25713.296999999999</v>
      </c>
      <c r="K12" s="35">
        <v>25291.161</v>
      </c>
      <c r="L12" s="35">
        <v>24640.330999999998</v>
      </c>
      <c r="M12" s="35">
        <v>25019.118999999999</v>
      </c>
      <c r="N12" s="35">
        <v>25411.726999999999</v>
      </c>
      <c r="O12" s="35">
        <v>28692.892479999995</v>
      </c>
      <c r="P12" s="35">
        <v>32448.416256999997</v>
      </c>
      <c r="Q12" s="35">
        <v>35151.1147585</v>
      </c>
      <c r="R12" s="35">
        <v>31556.800770000009</v>
      </c>
      <c r="S12" s="35">
        <v>36509.011209999997</v>
      </c>
      <c r="T12" s="35">
        <v>35738.666035999995</v>
      </c>
      <c r="U12" s="35">
        <v>29725.909272800011</v>
      </c>
      <c r="V12" s="35">
        <v>26320.109621</v>
      </c>
      <c r="W12" s="35">
        <v>30372.881334999998</v>
      </c>
      <c r="X12" s="35">
        <v>36580.614630000004</v>
      </c>
      <c r="Y12" s="35">
        <f t="shared" si="0"/>
        <v>38478.41216</v>
      </c>
      <c r="Z12" s="36"/>
      <c r="AA12" s="35">
        <v>3886.3614999999995</v>
      </c>
      <c r="AB12" s="35">
        <v>3010.8087999999998</v>
      </c>
      <c r="AC12" s="35">
        <v>4371.1624000000002</v>
      </c>
      <c r="AD12" s="35">
        <v>3522.1007999999997</v>
      </c>
      <c r="AE12" s="41">
        <v>5718.2613499999998</v>
      </c>
      <c r="AF12" s="41">
        <v>6326.8886300000004</v>
      </c>
      <c r="AG12" s="41">
        <v>7062.7682388888898</v>
      </c>
      <c r="AH12" s="41">
        <v>5609.7472666666654</v>
      </c>
      <c r="AI12" s="41">
        <v>6931.1297888888894</v>
      </c>
      <c r="AJ12" s="41">
        <v>5780.6156199999996</v>
      </c>
      <c r="AK12" s="41">
        <v>4974.0476500000004</v>
      </c>
      <c r="AL12" s="41">
        <v>4445.9756000000007</v>
      </c>
      <c r="AM12" s="41">
        <v>3155.3562199999997</v>
      </c>
      <c r="AN12" s="41">
        <v>5141.8352400000003</v>
      </c>
      <c r="AO12" s="41">
        <v>3742.1659500000001</v>
      </c>
      <c r="AP12" s="41">
        <v>4677.3036700000002</v>
      </c>
      <c r="AQ12" s="41">
        <v>3468.3002499999998</v>
      </c>
      <c r="AR12" s="41">
        <v>3818.2140700000004</v>
      </c>
      <c r="AS12" s="41">
        <v>4908.9320600000001</v>
      </c>
      <c r="AT12" s="41">
        <v>4280.4840000000004</v>
      </c>
      <c r="AU12" s="41">
        <v>4299.0579300000009</v>
      </c>
      <c r="AV12" s="41">
        <v>5590.3127199999999</v>
      </c>
      <c r="AW12" s="41">
        <v>5945</v>
      </c>
      <c r="AX12" s="41">
        <v>5870</v>
      </c>
      <c r="AY12" s="41">
        <v>5099</v>
      </c>
      <c r="AZ12" s="41">
        <v>5135</v>
      </c>
      <c r="BA12" s="41">
        <v>7806.8069999999998</v>
      </c>
      <c r="BB12" s="41">
        <v>6534.7759999999998</v>
      </c>
      <c r="BC12" s="41">
        <v>4783.9849999999997</v>
      </c>
      <c r="BD12" s="41">
        <v>5792.8230000000003</v>
      </c>
      <c r="BE12" s="41">
        <v>6214</v>
      </c>
      <c r="BF12" s="41">
        <v>6201.9930000000004</v>
      </c>
      <c r="BG12" s="41">
        <v>5666</v>
      </c>
      <c r="BH12" s="41">
        <v>7510</v>
      </c>
      <c r="BI12" s="41">
        <v>7884.5190000000002</v>
      </c>
      <c r="BJ12" s="41">
        <v>8633.1620000000003</v>
      </c>
      <c r="BK12" s="41">
        <v>5063.3209999999999</v>
      </c>
      <c r="BL12" s="41">
        <v>4132.2950000000001</v>
      </c>
      <c r="BM12" s="41">
        <v>5136.7020000000002</v>
      </c>
      <c r="BN12" s="41">
        <v>7841.6009999999997</v>
      </c>
      <c r="BO12" s="41">
        <v>6142.6289999999999</v>
      </c>
      <c r="BP12" s="41">
        <v>6170.2290000000003</v>
      </c>
      <c r="BQ12" s="41">
        <v>6416.3280000000004</v>
      </c>
      <c r="BR12" s="41">
        <v>6711.8469999999998</v>
      </c>
      <c r="BS12" s="41">
        <v>5248.4049999999997</v>
      </c>
      <c r="BT12" s="41">
        <v>6263.7510000000002</v>
      </c>
      <c r="BU12" s="41">
        <v>5949.4409999999998</v>
      </c>
      <c r="BV12" s="41">
        <v>8015.8019999999997</v>
      </c>
      <c r="BW12" s="41">
        <v>5558.5</v>
      </c>
      <c r="BX12" s="41">
        <v>5495.3760000000002</v>
      </c>
      <c r="BY12" s="41">
        <v>6822.3890000000001</v>
      </c>
      <c r="BZ12" s="41">
        <v>6406.5039999999999</v>
      </c>
      <c r="CA12" s="41">
        <v>5090.4070000000002</v>
      </c>
      <c r="CB12" s="41">
        <v>7092.4269999999997</v>
      </c>
      <c r="CC12" s="41">
        <v>8423.09</v>
      </c>
      <c r="CD12" s="41">
        <v>8439.3809999999994</v>
      </c>
      <c r="CE12" s="41">
        <v>4787.4970000000003</v>
      </c>
      <c r="CF12" s="41">
        <v>7042.9244799999997</v>
      </c>
      <c r="CG12" s="41">
        <v>7400.0974959999994</v>
      </c>
      <c r="CH12" s="41">
        <v>8724.6608319999996</v>
      </c>
      <c r="CI12" s="41">
        <v>7399.7668549999989</v>
      </c>
      <c r="CJ12" s="41">
        <v>8923.8910739999992</v>
      </c>
      <c r="CK12" s="41">
        <v>8766.9968885000017</v>
      </c>
      <c r="CL12" s="41">
        <v>11610.201160000004</v>
      </c>
      <c r="CM12" s="41">
        <v>7605.1098169999968</v>
      </c>
      <c r="CN12" s="41">
        <v>7168.806892999999</v>
      </c>
      <c r="CO12" s="41">
        <v>9497.9783130000087</v>
      </c>
      <c r="CP12" s="41">
        <v>7404.3145939999986</v>
      </c>
      <c r="CQ12" s="41">
        <v>5762.3434790000028</v>
      </c>
      <c r="CR12" s="41">
        <v>8892.1643839999997</v>
      </c>
      <c r="CS12" s="41">
        <v>10018.352265000001</v>
      </c>
      <c r="CT12" s="41">
        <v>10656.370655999999</v>
      </c>
      <c r="CU12" s="41">
        <v>7521.447503000004</v>
      </c>
      <c r="CV12" s="41">
        <v>8312.840785999997</v>
      </c>
      <c r="CW12" s="41">
        <v>9045.5814339999979</v>
      </c>
      <c r="CX12" s="41">
        <v>10247.889460000009</v>
      </c>
      <c r="CY12" s="41">
        <v>7324.902379000001</v>
      </c>
      <c r="CZ12" s="41">
        <v>9120.2927629999886</v>
      </c>
      <c r="DA12" s="41">
        <v>7969.4520859999993</v>
      </c>
      <c r="DB12" s="41">
        <v>9518.4722168000098</v>
      </c>
      <c r="DC12" s="41">
        <v>5698.6623479999998</v>
      </c>
      <c r="DD12" s="41">
        <v>6539.3226219999979</v>
      </c>
      <c r="DE12" s="41">
        <v>6218.3149470000008</v>
      </c>
      <c r="DF12" s="41">
        <v>7094.6146739999995</v>
      </c>
      <c r="DG12" s="40">
        <v>6060.48</v>
      </c>
      <c r="DH12" s="41">
        <v>6946.7</v>
      </c>
      <c r="DI12" s="41">
        <v>5922.3041950000006</v>
      </c>
      <c r="DJ12" s="42">
        <v>7448.8157599999995</v>
      </c>
      <c r="DK12" s="40">
        <v>8944.6105700000007</v>
      </c>
      <c r="DL12" s="41">
        <v>8057.1508100000001</v>
      </c>
      <c r="DM12" s="41">
        <v>7449.4274000000005</v>
      </c>
      <c r="DN12" s="41">
        <v>10991.052880000001</v>
      </c>
      <c r="DO12" s="40">
        <v>8642.303179999999</v>
      </c>
      <c r="DP12" s="41">
        <v>9497.8311699999995</v>
      </c>
      <c r="DQ12" s="41">
        <v>10079.90976</v>
      </c>
      <c r="DR12" s="42">
        <v>10724.189380000002</v>
      </c>
      <c r="DS12" s="40">
        <v>8857.6156899999987</v>
      </c>
      <c r="DT12" s="41">
        <f>8816697.33/1000</f>
        <v>8816.6973300000009</v>
      </c>
      <c r="DU12" s="41">
        <v>8987.5050729999984</v>
      </c>
      <c r="DV12" s="33"/>
    </row>
    <row r="13" spans="1:126" x14ac:dyDescent="0.25">
      <c r="A13" s="34" t="s">
        <v>42</v>
      </c>
      <c r="B13" s="35">
        <v>237.99404999999996</v>
      </c>
      <c r="C13" s="35">
        <v>339.56026999999995</v>
      </c>
      <c r="D13" s="35">
        <v>279.41845999999998</v>
      </c>
      <c r="E13" s="35">
        <v>328.76588000000004</v>
      </c>
      <c r="F13" s="35">
        <v>324.40053</v>
      </c>
      <c r="G13" s="35">
        <v>753</v>
      </c>
      <c r="H13" s="35">
        <v>575.93900000000008</v>
      </c>
      <c r="I13" s="35">
        <v>546.15</v>
      </c>
      <c r="J13" s="35">
        <v>429.88200000000001</v>
      </c>
      <c r="K13" s="35">
        <v>391.37099999999998</v>
      </c>
      <c r="L13" s="35">
        <v>688.45899999999995</v>
      </c>
      <c r="M13" s="35">
        <v>399.55700000000002</v>
      </c>
      <c r="N13" s="35">
        <v>406.65</v>
      </c>
      <c r="O13" s="35">
        <v>1706.0077279999998</v>
      </c>
      <c r="P13" s="35">
        <v>1045.4457219999999</v>
      </c>
      <c r="Q13" s="35">
        <v>777.48670900000002</v>
      </c>
      <c r="R13" s="35">
        <v>900.01013699999999</v>
      </c>
      <c r="S13" s="35">
        <v>1095.8435959999999</v>
      </c>
      <c r="T13" s="35">
        <v>744.55301299999996</v>
      </c>
      <c r="U13" s="35">
        <v>668.23057140000003</v>
      </c>
      <c r="V13" s="35">
        <v>710.42914500000006</v>
      </c>
      <c r="W13" s="35">
        <v>1251.5381150000001</v>
      </c>
      <c r="X13" s="35">
        <v>2812.66183</v>
      </c>
      <c r="Y13" s="35">
        <f t="shared" si="0"/>
        <v>1605.44326</v>
      </c>
      <c r="Z13" s="36"/>
      <c r="AA13" s="35">
        <v>51.76755</v>
      </c>
      <c r="AB13" s="35">
        <v>94.092449999999999</v>
      </c>
      <c r="AC13" s="35">
        <v>85.215049999999991</v>
      </c>
      <c r="AD13" s="35">
        <v>75.410299999999992</v>
      </c>
      <c r="AE13" s="41">
        <v>44.188949999999998</v>
      </c>
      <c r="AF13" s="41">
        <v>33.179749999999999</v>
      </c>
      <c r="AG13" s="41">
        <v>71.701750000000004</v>
      </c>
      <c r="AH13" s="41">
        <v>142.82379999999998</v>
      </c>
      <c r="AI13" s="41">
        <v>40.338449999999995</v>
      </c>
      <c r="AJ13" s="41">
        <v>84.696269999999998</v>
      </c>
      <c r="AK13" s="41">
        <v>66.108699999999999</v>
      </c>
      <c r="AL13" s="41">
        <v>62.888059999999996</v>
      </c>
      <c r="AM13" s="41">
        <v>57.131029999999996</v>
      </c>
      <c r="AN13" s="41">
        <v>93.290669999999992</v>
      </c>
      <c r="AO13" s="41">
        <v>71.91489</v>
      </c>
      <c r="AP13" s="41">
        <v>110.56385</v>
      </c>
      <c r="AQ13" s="41">
        <v>94.564009999999996</v>
      </c>
      <c r="AR13" s="41">
        <v>51.723130000000005</v>
      </c>
      <c r="AS13" s="41">
        <v>80.099519999999998</v>
      </c>
      <c r="AT13" s="41">
        <v>102.66033999999999</v>
      </c>
      <c r="AU13" s="41">
        <v>54.388919999999999</v>
      </c>
      <c r="AV13" s="41">
        <v>87.251750000000001</v>
      </c>
      <c r="AW13" s="41">
        <v>308</v>
      </c>
      <c r="AX13" s="41">
        <v>152</v>
      </c>
      <c r="AY13" s="41">
        <v>123</v>
      </c>
      <c r="AZ13" s="41">
        <v>170</v>
      </c>
      <c r="BA13" s="41">
        <v>120.414</v>
      </c>
      <c r="BB13" s="41">
        <v>226.73500000000001</v>
      </c>
      <c r="BC13" s="41">
        <v>129.65700000000001</v>
      </c>
      <c r="BD13" s="41">
        <v>99.132999999999996</v>
      </c>
      <c r="BE13" s="41">
        <v>177</v>
      </c>
      <c r="BF13" s="41">
        <v>171.15</v>
      </c>
      <c r="BG13" s="41">
        <v>119</v>
      </c>
      <c r="BH13" s="41">
        <v>79</v>
      </c>
      <c r="BI13" s="41">
        <v>152.49</v>
      </c>
      <c r="BJ13" s="41">
        <v>125.34</v>
      </c>
      <c r="BK13" s="41">
        <v>104.229</v>
      </c>
      <c r="BL13" s="41">
        <v>47.823</v>
      </c>
      <c r="BM13" s="41">
        <v>85.724000000000004</v>
      </c>
      <c r="BN13" s="41">
        <v>131.648</v>
      </c>
      <c r="BO13" s="41">
        <v>116.431</v>
      </c>
      <c r="BP13" s="41">
        <v>57.567999999999998</v>
      </c>
      <c r="BQ13" s="41">
        <v>105.996</v>
      </c>
      <c r="BR13" s="41">
        <v>307.06099999999998</v>
      </c>
      <c r="BS13" s="41">
        <v>203.624</v>
      </c>
      <c r="BT13" s="41">
        <v>71.778000000000006</v>
      </c>
      <c r="BU13" s="41">
        <v>122.90600000000001</v>
      </c>
      <c r="BV13" s="41">
        <v>131.87100000000001</v>
      </c>
      <c r="BW13" s="41">
        <v>38.86</v>
      </c>
      <c r="BX13" s="41">
        <v>105.92</v>
      </c>
      <c r="BY13" s="41">
        <v>100.38500000000001</v>
      </c>
      <c r="BZ13" s="41">
        <v>130.875</v>
      </c>
      <c r="CA13" s="41">
        <v>68.427999999999997</v>
      </c>
      <c r="CB13" s="41">
        <v>106.962</v>
      </c>
      <c r="CC13" s="41">
        <v>144.48099999999999</v>
      </c>
      <c r="CD13" s="41">
        <v>110.18300000000001</v>
      </c>
      <c r="CE13" s="41">
        <v>126.396</v>
      </c>
      <c r="CF13" s="41">
        <v>1324.9477279999999</v>
      </c>
      <c r="CG13" s="41">
        <v>313.49349800000005</v>
      </c>
      <c r="CH13" s="41">
        <v>226.59601500000002</v>
      </c>
      <c r="CI13" s="41">
        <v>241.16412199999996</v>
      </c>
      <c r="CJ13" s="41">
        <v>264.19208699999996</v>
      </c>
      <c r="CK13" s="41">
        <v>141.57125900000003</v>
      </c>
      <c r="CL13" s="41">
        <v>231.57408999999998</v>
      </c>
      <c r="CM13" s="41">
        <v>277.30119800000006</v>
      </c>
      <c r="CN13" s="41">
        <v>127.040162</v>
      </c>
      <c r="CO13" s="41">
        <v>205.69714400000001</v>
      </c>
      <c r="CP13" s="41">
        <v>254.20493400000001</v>
      </c>
      <c r="CQ13" s="41">
        <v>169.87986200000003</v>
      </c>
      <c r="CR13" s="41">
        <v>270.22819699999997</v>
      </c>
      <c r="CS13" s="41">
        <v>162.11731800000004</v>
      </c>
      <c r="CT13" s="41">
        <v>534.19376</v>
      </c>
      <c r="CU13" s="41">
        <v>296.56951199999997</v>
      </c>
      <c r="CV13" s="41">
        <v>102.96300599999999</v>
      </c>
      <c r="CW13" s="41">
        <v>154.764535</v>
      </c>
      <c r="CX13" s="41">
        <v>249.19314000000003</v>
      </c>
      <c r="CY13" s="41">
        <v>101.959546</v>
      </c>
      <c r="CZ13" s="41">
        <v>238.63579199999998</v>
      </c>
      <c r="DA13" s="41">
        <v>146.70010200000002</v>
      </c>
      <c r="DB13" s="41">
        <v>299.70293140000001</v>
      </c>
      <c r="DC13" s="41">
        <v>123.20811500000001</v>
      </c>
      <c r="DD13" s="41">
        <v>98.619422999999998</v>
      </c>
      <c r="DE13" s="41">
        <v>173.49128899999999</v>
      </c>
      <c r="DF13" s="41">
        <v>236.15485600000002</v>
      </c>
      <c r="DG13" s="40">
        <v>119.792</v>
      </c>
      <c r="DH13" s="41">
        <v>180.99100000000001</v>
      </c>
      <c r="DI13" s="41">
        <v>241.23244500000001</v>
      </c>
      <c r="DJ13" s="42">
        <v>421.57148999999998</v>
      </c>
      <c r="DK13" s="40">
        <v>208.45060999999998</v>
      </c>
      <c r="DL13" s="41">
        <v>380.28357</v>
      </c>
      <c r="DM13" s="41">
        <v>376.38997999999998</v>
      </c>
      <c r="DN13" s="41">
        <v>1828.48975</v>
      </c>
      <c r="DO13" s="40">
        <v>316.89503000000002</v>
      </c>
      <c r="DP13" s="41">
        <v>290.88706999999999</v>
      </c>
      <c r="DQ13" s="41">
        <v>422.59760999999997</v>
      </c>
      <c r="DR13" s="42">
        <v>560.54284999999993</v>
      </c>
      <c r="DS13" s="40">
        <v>200.65702999999999</v>
      </c>
      <c r="DT13" s="41">
        <f>421645.77/1000</f>
        <v>421.64577000000003</v>
      </c>
      <c r="DU13" s="41">
        <v>397.52224699999994</v>
      </c>
      <c r="DV13" s="33"/>
    </row>
    <row r="14" spans="1:126" x14ac:dyDescent="0.25">
      <c r="A14" s="34" t="s">
        <v>43</v>
      </c>
      <c r="B14" s="35">
        <v>9409.6366699999999</v>
      </c>
      <c r="C14" s="35">
        <v>11300.263870000001</v>
      </c>
      <c r="D14" s="35">
        <v>11645.625519999998</v>
      </c>
      <c r="E14" s="35">
        <v>14372.002299999998</v>
      </c>
      <c r="F14" s="35">
        <v>20488.82199</v>
      </c>
      <c r="G14" s="35">
        <v>20102</v>
      </c>
      <c r="H14" s="35">
        <v>24813.249</v>
      </c>
      <c r="I14" s="35">
        <v>22182.33</v>
      </c>
      <c r="J14" s="35">
        <v>17667.786</v>
      </c>
      <c r="K14" s="35">
        <v>25727.420000000002</v>
      </c>
      <c r="L14" s="35">
        <v>25375.389000000003</v>
      </c>
      <c r="M14" s="35">
        <v>25849.473000000002</v>
      </c>
      <c r="N14" s="35">
        <v>28828.495999999999</v>
      </c>
      <c r="O14" s="35">
        <v>27952.110632000004</v>
      </c>
      <c r="P14" s="35">
        <v>33154.710070000001</v>
      </c>
      <c r="Q14" s="35">
        <v>27424.009110000006</v>
      </c>
      <c r="R14" s="35">
        <v>26538.375832000002</v>
      </c>
      <c r="S14" s="35">
        <v>22204.591055999997</v>
      </c>
      <c r="T14" s="35">
        <v>30477.377254999999</v>
      </c>
      <c r="U14" s="35">
        <v>25806.708977999999</v>
      </c>
      <c r="V14" s="35">
        <v>34438.240124999997</v>
      </c>
      <c r="W14" s="35">
        <v>29921.109843999999</v>
      </c>
      <c r="X14" s="35">
        <v>34813.128290000001</v>
      </c>
      <c r="Y14" s="35">
        <f t="shared" si="0"/>
        <v>28569.6898</v>
      </c>
      <c r="Z14" s="36"/>
      <c r="AA14" s="35">
        <v>1349.2202999999997</v>
      </c>
      <c r="AB14" s="35">
        <v>1252.0687000000003</v>
      </c>
      <c r="AC14" s="35">
        <v>1859.1378499999998</v>
      </c>
      <c r="AD14" s="35">
        <v>2845.4854999999998</v>
      </c>
      <c r="AE14" s="41">
        <v>1984.4856500000001</v>
      </c>
      <c r="AF14" s="41">
        <v>2720.5276699999999</v>
      </c>
      <c r="AG14" s="41">
        <v>2786.1767500000001</v>
      </c>
      <c r="AH14" s="41">
        <v>3189.5612500000002</v>
      </c>
      <c r="AI14" s="41">
        <v>2241.0113999999999</v>
      </c>
      <c r="AJ14" s="41">
        <v>3083.5144699999996</v>
      </c>
      <c r="AK14" s="41">
        <v>2583.6817099999998</v>
      </c>
      <c r="AL14" s="41">
        <v>3929.2335800000001</v>
      </c>
      <c r="AM14" s="41">
        <v>2159.8039299999996</v>
      </c>
      <c r="AN14" s="41">
        <v>2972.9062999999996</v>
      </c>
      <c r="AO14" s="41">
        <v>2739.3101799999995</v>
      </c>
      <c r="AP14" s="41">
        <v>4419.5587100000002</v>
      </c>
      <c r="AQ14" s="41">
        <v>3135.5400199999995</v>
      </c>
      <c r="AR14" s="41">
        <v>4077.59339</v>
      </c>
      <c r="AS14" s="41">
        <v>4954.5187799999994</v>
      </c>
      <c r="AT14" s="41">
        <v>5485.0807500000001</v>
      </c>
      <c r="AU14" s="41">
        <v>4058.1190799999999</v>
      </c>
      <c r="AV14" s="41">
        <v>5991.1033799999996</v>
      </c>
      <c r="AW14" s="41">
        <v>3916</v>
      </c>
      <c r="AX14" s="41">
        <v>8029</v>
      </c>
      <c r="AY14" s="41">
        <v>4093</v>
      </c>
      <c r="AZ14" s="41">
        <v>4064</v>
      </c>
      <c r="BA14" s="41">
        <v>6926.1450000000004</v>
      </c>
      <c r="BB14" s="41">
        <v>7197.55</v>
      </c>
      <c r="BC14" s="41">
        <v>4331.5600000000004</v>
      </c>
      <c r="BD14" s="41">
        <v>6357.9939999999997</v>
      </c>
      <c r="BE14" s="41">
        <v>7512</v>
      </c>
      <c r="BF14" s="41">
        <v>6208.33</v>
      </c>
      <c r="BG14" s="41">
        <v>3859</v>
      </c>
      <c r="BH14" s="41">
        <v>4603</v>
      </c>
      <c r="BI14" s="41">
        <v>6180.9620000000004</v>
      </c>
      <c r="BJ14" s="41">
        <v>5758.8440000000001</v>
      </c>
      <c r="BK14" s="41">
        <v>1906.027</v>
      </c>
      <c r="BL14" s="41">
        <v>3821.953</v>
      </c>
      <c r="BM14" s="41">
        <v>3743.7</v>
      </c>
      <c r="BN14" s="41">
        <v>10212.055</v>
      </c>
      <c r="BO14" s="41">
        <v>4926.8819999999996</v>
      </c>
      <c r="BP14" s="41">
        <v>6844.7830000000004</v>
      </c>
      <c r="BQ14" s="41">
        <v>6592.1970000000001</v>
      </c>
      <c r="BR14" s="41">
        <v>6314.2190000000001</v>
      </c>
      <c r="BS14" s="41">
        <v>5469.8919999999998</v>
      </c>
      <c r="BT14" s="41">
        <v>6999.0810000000001</v>
      </c>
      <c r="BU14" s="41">
        <v>5721.5739999999996</v>
      </c>
      <c r="BV14" s="41">
        <v>7501.81</v>
      </c>
      <c r="BW14" s="41">
        <v>6944.0870000000004</v>
      </c>
      <c r="BX14" s="41">
        <v>5682.0020000000004</v>
      </c>
      <c r="BY14" s="41">
        <v>7161.2039999999997</v>
      </c>
      <c r="BZ14" s="41">
        <v>7584.9380000000001</v>
      </c>
      <c r="CA14" s="41">
        <v>6527.7089999999998</v>
      </c>
      <c r="CB14" s="41">
        <v>7554.6450000000004</v>
      </c>
      <c r="CC14" s="41">
        <v>10390.01</v>
      </c>
      <c r="CD14" s="41">
        <v>7641.2730000000001</v>
      </c>
      <c r="CE14" s="41">
        <v>5637.0219999999999</v>
      </c>
      <c r="CF14" s="41">
        <v>4283.8056320000014</v>
      </c>
      <c r="CG14" s="41">
        <v>8128.2208080000019</v>
      </c>
      <c r="CH14" s="41">
        <v>7735.2588139999971</v>
      </c>
      <c r="CI14" s="41">
        <v>5323.6268420000006</v>
      </c>
      <c r="CJ14" s="41">
        <v>11967.603605999997</v>
      </c>
      <c r="CK14" s="41">
        <v>6485.040508000001</v>
      </c>
      <c r="CL14" s="41">
        <v>7801.1970080000028</v>
      </c>
      <c r="CM14" s="41">
        <v>7113.4212250000019</v>
      </c>
      <c r="CN14" s="41">
        <v>6024.3503690000007</v>
      </c>
      <c r="CO14" s="41">
        <v>7300.1196329999993</v>
      </c>
      <c r="CP14" s="41">
        <v>7068.6685650000036</v>
      </c>
      <c r="CQ14" s="41">
        <v>7370.1475340000006</v>
      </c>
      <c r="CR14" s="41">
        <v>4799.4400999999998</v>
      </c>
      <c r="CS14" s="41">
        <v>5446.8384959999994</v>
      </c>
      <c r="CT14" s="41">
        <v>5569.8042299999988</v>
      </c>
      <c r="CU14" s="41">
        <v>4315.6874959999986</v>
      </c>
      <c r="CV14" s="41">
        <v>6872.2608339999997</v>
      </c>
      <c r="CW14" s="41">
        <v>7225.9294559999998</v>
      </c>
      <c r="CX14" s="41">
        <v>9714.4596219999985</v>
      </c>
      <c r="CY14" s="41">
        <v>5673.2612830000016</v>
      </c>
      <c r="CZ14" s="41">
        <v>7863.7268940000004</v>
      </c>
      <c r="DA14" s="41">
        <v>7339.582739999998</v>
      </c>
      <c r="DB14" s="41">
        <v>10713.494124999997</v>
      </c>
      <c r="DC14" s="41">
        <v>3285.7423230000009</v>
      </c>
      <c r="DD14" s="41">
        <v>4467.8897900000011</v>
      </c>
      <c r="DE14" s="41">
        <v>7997.3728310000006</v>
      </c>
      <c r="DF14" s="41">
        <v>9302.4472939999996</v>
      </c>
      <c r="DG14" s="40">
        <v>8775.8439999999991</v>
      </c>
      <c r="DH14" s="41">
        <v>8362.5759999999991</v>
      </c>
      <c r="DI14" s="41">
        <v>4980.4484840000005</v>
      </c>
      <c r="DJ14" s="42">
        <v>11372.37357</v>
      </c>
      <c r="DK14" s="40">
        <v>6566.6709299999993</v>
      </c>
      <c r="DL14" s="41">
        <v>7001.6168599999992</v>
      </c>
      <c r="DM14" s="41">
        <v>7230.6293599999999</v>
      </c>
      <c r="DN14" s="41">
        <v>10345.39134</v>
      </c>
      <c r="DO14" s="40">
        <v>8577.0109400000019</v>
      </c>
      <c r="DP14" s="41">
        <v>8660.0966499999995</v>
      </c>
      <c r="DQ14" s="41">
        <v>5108.7078799999999</v>
      </c>
      <c r="DR14" s="42">
        <v>7470.9218800000008</v>
      </c>
      <c r="DS14" s="40">
        <v>6188.9586300000001</v>
      </c>
      <c r="DT14" s="41">
        <f>9801101.41/1000</f>
        <v>9801.1014099999993</v>
      </c>
      <c r="DU14" s="41">
        <v>8293.6185120000009</v>
      </c>
      <c r="DV14" s="33"/>
    </row>
    <row r="15" spans="1:126" x14ac:dyDescent="0.25">
      <c r="A15" s="34" t="s">
        <v>44</v>
      </c>
      <c r="B15" s="35">
        <v>13449.365300000001</v>
      </c>
      <c r="C15" s="35">
        <v>15100.912944444446</v>
      </c>
      <c r="D15" s="35">
        <v>15741.565839999999</v>
      </c>
      <c r="E15" s="35">
        <v>14694.020896666667</v>
      </c>
      <c r="F15" s="35">
        <v>18556.543549999999</v>
      </c>
      <c r="G15" s="35">
        <v>18768</v>
      </c>
      <c r="H15" s="35">
        <v>20701.631000000001</v>
      </c>
      <c r="I15" s="35">
        <v>19649.505000000001</v>
      </c>
      <c r="J15" s="35">
        <v>22998.752</v>
      </c>
      <c r="K15" s="35">
        <v>17233.856</v>
      </c>
      <c r="L15" s="35">
        <v>18986.581000000002</v>
      </c>
      <c r="M15" s="35">
        <v>18594.612000000001</v>
      </c>
      <c r="N15" s="35">
        <v>21713.126</v>
      </c>
      <c r="O15" s="35">
        <v>14520.194031999999</v>
      </c>
      <c r="P15" s="35">
        <v>15911.241180999999</v>
      </c>
      <c r="Q15" s="35">
        <v>16415.068333499999</v>
      </c>
      <c r="R15" s="35">
        <v>19572.655779000001</v>
      </c>
      <c r="S15" s="35">
        <v>21364.969567000004</v>
      </c>
      <c r="T15" s="35">
        <v>20516.231549000004</v>
      </c>
      <c r="U15" s="35">
        <v>19528.529217400006</v>
      </c>
      <c r="V15" s="35">
        <v>22482.276761000001</v>
      </c>
      <c r="W15" s="35">
        <v>17967.453162999998</v>
      </c>
      <c r="X15" s="35">
        <v>28288.824619999999</v>
      </c>
      <c r="Y15" s="35">
        <f t="shared" si="0"/>
        <v>24677.793239999999</v>
      </c>
      <c r="Z15" s="36"/>
      <c r="AA15" s="35">
        <v>3407.9772499999999</v>
      </c>
      <c r="AB15" s="35">
        <v>2642.4808499999995</v>
      </c>
      <c r="AC15" s="35">
        <v>3059.8971499999998</v>
      </c>
      <c r="AD15" s="35">
        <v>3337.7307000000001</v>
      </c>
      <c r="AE15" s="41">
        <v>3644.9225300000003</v>
      </c>
      <c r="AF15" s="41">
        <v>3406.8149199999998</v>
      </c>
      <c r="AG15" s="41">
        <v>5064.0578388888889</v>
      </c>
      <c r="AH15" s="41">
        <v>4345.1989055555568</v>
      </c>
      <c r="AI15" s="41">
        <v>2519.6397000000002</v>
      </c>
      <c r="AJ15" s="41">
        <v>3172.0164999999993</v>
      </c>
      <c r="AK15" s="41">
        <v>3690.0429266666679</v>
      </c>
      <c r="AL15" s="41">
        <v>3350.4421733333315</v>
      </c>
      <c r="AM15" s="41">
        <v>3633.8120399999989</v>
      </c>
      <c r="AN15" s="41">
        <v>5067.2687000000005</v>
      </c>
      <c r="AO15" s="41">
        <v>3337.62383</v>
      </c>
      <c r="AP15" s="41">
        <v>3865.8391699999997</v>
      </c>
      <c r="AQ15" s="41">
        <v>4835.6275999999998</v>
      </c>
      <c r="AR15" s="41">
        <v>2654.9302966666669</v>
      </c>
      <c r="AS15" s="41">
        <v>3654.9566800000002</v>
      </c>
      <c r="AT15" s="41">
        <v>3508.3053800000002</v>
      </c>
      <c r="AU15" s="41">
        <v>3428.141349999999</v>
      </c>
      <c r="AV15" s="41">
        <v>7965.1401399999995</v>
      </c>
      <c r="AW15" s="41">
        <v>4061</v>
      </c>
      <c r="AX15" s="41">
        <v>4706</v>
      </c>
      <c r="AY15" s="41">
        <v>5430</v>
      </c>
      <c r="AZ15" s="41">
        <v>4571</v>
      </c>
      <c r="BA15" s="41">
        <v>4218.6549999999997</v>
      </c>
      <c r="BB15" s="41">
        <v>5996.5709999999999</v>
      </c>
      <c r="BC15" s="41">
        <v>6928.99</v>
      </c>
      <c r="BD15" s="41">
        <v>3557.415</v>
      </c>
      <c r="BE15" s="41">
        <v>4874</v>
      </c>
      <c r="BF15" s="41">
        <v>4659.5050000000001</v>
      </c>
      <c r="BG15" s="41">
        <v>6294</v>
      </c>
      <c r="BH15" s="41">
        <v>3822</v>
      </c>
      <c r="BI15" s="41">
        <v>8642.0669999999991</v>
      </c>
      <c r="BJ15" s="41">
        <v>5981.04</v>
      </c>
      <c r="BK15" s="41">
        <v>4193.5630000000001</v>
      </c>
      <c r="BL15" s="41">
        <v>4182.0820000000003</v>
      </c>
      <c r="BM15" s="41">
        <v>3083.694</v>
      </c>
      <c r="BN15" s="41">
        <v>5982.2879999999996</v>
      </c>
      <c r="BO15" s="41">
        <v>3925.136</v>
      </c>
      <c r="BP15" s="41">
        <v>4242.7380000000003</v>
      </c>
      <c r="BQ15" s="41">
        <v>3747.3130000000001</v>
      </c>
      <c r="BR15" s="41">
        <v>6233.0630000000001</v>
      </c>
      <c r="BS15" s="41">
        <v>4734.13</v>
      </c>
      <c r="BT15" s="41">
        <v>4272.0749999999998</v>
      </c>
      <c r="BU15" s="41">
        <v>3451.538</v>
      </c>
      <c r="BV15" s="41">
        <v>5479.348</v>
      </c>
      <c r="BW15" s="41">
        <v>5217.4390000000003</v>
      </c>
      <c r="BX15" s="41">
        <v>4446.2870000000003</v>
      </c>
      <c r="BY15" s="41">
        <v>8075.4849999999997</v>
      </c>
      <c r="BZ15" s="41">
        <v>3703.4349999999999</v>
      </c>
      <c r="CA15" s="41">
        <v>5728.7640000000001</v>
      </c>
      <c r="CB15" s="41">
        <v>4205.442</v>
      </c>
      <c r="CC15" s="41">
        <v>3454.28</v>
      </c>
      <c r="CD15" s="41">
        <v>4043.4</v>
      </c>
      <c r="CE15" s="41">
        <v>3966.098</v>
      </c>
      <c r="CF15" s="41">
        <v>3056.4160319999996</v>
      </c>
      <c r="CG15" s="41">
        <v>4047.6374539999988</v>
      </c>
      <c r="CH15" s="41">
        <v>4470.851654000001</v>
      </c>
      <c r="CI15" s="41">
        <v>3662.4905249999993</v>
      </c>
      <c r="CJ15" s="41">
        <v>3730.2615480000004</v>
      </c>
      <c r="CK15" s="41">
        <v>4265.7684294999981</v>
      </c>
      <c r="CL15" s="41">
        <v>4305.8674740000024</v>
      </c>
      <c r="CM15" s="41">
        <v>4454.1402750000007</v>
      </c>
      <c r="CN15" s="41">
        <v>3389.2921549999996</v>
      </c>
      <c r="CO15" s="41">
        <v>3876.409709</v>
      </c>
      <c r="CP15" s="41">
        <v>4030.867009999999</v>
      </c>
      <c r="CQ15" s="41">
        <v>3988.1471660000007</v>
      </c>
      <c r="CR15" s="41">
        <v>7677.2318940000014</v>
      </c>
      <c r="CS15" s="41">
        <v>8184.6665310000035</v>
      </c>
      <c r="CT15" s="41">
        <v>5017.0389450000002</v>
      </c>
      <c r="CU15" s="41">
        <v>3851.9964780000018</v>
      </c>
      <c r="CV15" s="41">
        <v>4311.2676130000009</v>
      </c>
      <c r="CW15" s="41">
        <v>4557.3733730000013</v>
      </c>
      <c r="CX15" s="41">
        <v>4455.2338200000013</v>
      </c>
      <c r="CY15" s="41">
        <v>6842.1272970000009</v>
      </c>
      <c r="CZ15" s="41">
        <v>4661.4970590000003</v>
      </c>
      <c r="DA15" s="41">
        <v>5213.0401440000005</v>
      </c>
      <c r="DB15" s="41">
        <v>4685.7192494000037</v>
      </c>
      <c r="DC15" s="41">
        <v>6169.9436570000016</v>
      </c>
      <c r="DD15" s="41">
        <v>3459.8261670000002</v>
      </c>
      <c r="DE15" s="41">
        <v>4463.3417830000017</v>
      </c>
      <c r="DF15" s="41">
        <v>6079.1089780000002</v>
      </c>
      <c r="DG15" s="40">
        <v>6743.4520000000002</v>
      </c>
      <c r="DH15" s="41">
        <v>5196.3739999999998</v>
      </c>
      <c r="DI15" s="41">
        <v>3245.8792230000004</v>
      </c>
      <c r="DJ15" s="42">
        <v>4579.6933200000003</v>
      </c>
      <c r="DK15" s="40">
        <v>4957.7953500000003</v>
      </c>
      <c r="DL15" s="41">
        <v>5184.0852699999996</v>
      </c>
      <c r="DM15" s="41">
        <v>7121.4256699999996</v>
      </c>
      <c r="DN15" s="41">
        <v>7401.6232800000007</v>
      </c>
      <c r="DO15" s="40">
        <v>5893.0372300000008</v>
      </c>
      <c r="DP15" s="41">
        <v>7872.7384399999992</v>
      </c>
      <c r="DQ15" s="41">
        <v>4957.1378599999998</v>
      </c>
      <c r="DR15" s="42">
        <v>5501.3076700000001</v>
      </c>
      <c r="DS15" s="40">
        <v>6999.5059299999994</v>
      </c>
      <c r="DT15" s="41">
        <f>7219841.78/1000</f>
        <v>7219.8417800000007</v>
      </c>
      <c r="DU15" s="41">
        <v>5207.4797780000008</v>
      </c>
      <c r="DV15" s="33"/>
    </row>
    <row r="16" spans="1:126" x14ac:dyDescent="0.25">
      <c r="A16" s="34" t="s">
        <v>45</v>
      </c>
      <c r="B16" s="35">
        <v>15789.502960000002</v>
      </c>
      <c r="C16" s="35">
        <v>22449.361455555554</v>
      </c>
      <c r="D16" s="35">
        <v>16479.996528888889</v>
      </c>
      <c r="E16" s="35">
        <v>11848.68468</v>
      </c>
      <c r="F16" s="35">
        <v>15249.127619999999</v>
      </c>
      <c r="G16" s="35">
        <v>17065</v>
      </c>
      <c r="H16" s="35">
        <v>15711.732</v>
      </c>
      <c r="I16" s="35">
        <v>15036.679</v>
      </c>
      <c r="J16" s="35">
        <v>16205.393</v>
      </c>
      <c r="K16" s="35">
        <v>13188.08</v>
      </c>
      <c r="L16" s="35">
        <v>15813.080000000002</v>
      </c>
      <c r="M16" s="35">
        <v>15759.744000000001</v>
      </c>
      <c r="N16" s="35">
        <v>12793.918</v>
      </c>
      <c r="O16" s="35">
        <v>16630.953032000001</v>
      </c>
      <c r="P16" s="35">
        <v>19295.531408999996</v>
      </c>
      <c r="Q16" s="35">
        <v>20461.295302500002</v>
      </c>
      <c r="R16" s="35">
        <v>21554.061293999999</v>
      </c>
      <c r="S16" s="35">
        <v>20498.665570999998</v>
      </c>
      <c r="T16" s="35">
        <v>26775.829175000006</v>
      </c>
      <c r="U16" s="35">
        <v>22287.245889400001</v>
      </c>
      <c r="V16" s="35">
        <v>19071.723578000001</v>
      </c>
      <c r="W16" s="35">
        <v>28331.982286000002</v>
      </c>
      <c r="X16" s="35">
        <v>35172.224590000005</v>
      </c>
      <c r="Y16" s="35">
        <f t="shared" si="0"/>
        <v>36612.044819999996</v>
      </c>
      <c r="Z16" s="36"/>
      <c r="AA16" s="35">
        <v>2047.8676</v>
      </c>
      <c r="AB16" s="35">
        <v>2230.4926499999997</v>
      </c>
      <c r="AC16" s="35">
        <v>3920.34195</v>
      </c>
      <c r="AD16" s="35">
        <v>4365.2515000000003</v>
      </c>
      <c r="AE16" s="41">
        <v>2492.2127500000001</v>
      </c>
      <c r="AF16" s="41">
        <v>5011.6967599999998</v>
      </c>
      <c r="AG16" s="41">
        <v>4413.4604500000005</v>
      </c>
      <c r="AH16" s="41">
        <v>5294.295266666667</v>
      </c>
      <c r="AI16" s="41">
        <v>4634.3065388888881</v>
      </c>
      <c r="AJ16" s="41">
        <v>8107.2992000000013</v>
      </c>
      <c r="AK16" s="41">
        <v>5322.9615888888893</v>
      </c>
      <c r="AL16" s="41">
        <v>4238.8667500000001</v>
      </c>
      <c r="AM16" s="41">
        <v>3061.91183</v>
      </c>
      <c r="AN16" s="41">
        <v>3856.2563599999999</v>
      </c>
      <c r="AO16" s="41">
        <v>3769.8467599999999</v>
      </c>
      <c r="AP16" s="41">
        <v>3213.4873600000005</v>
      </c>
      <c r="AQ16" s="41">
        <v>2466.9136900000003</v>
      </c>
      <c r="AR16" s="41">
        <v>2398.43687</v>
      </c>
      <c r="AS16" s="41">
        <v>3779.98164</v>
      </c>
      <c r="AT16" s="41">
        <v>3681.8085599999995</v>
      </c>
      <c r="AU16" s="41">
        <v>2769.4645499999997</v>
      </c>
      <c r="AV16" s="41">
        <v>5017.8728700000001</v>
      </c>
      <c r="AW16" s="41">
        <v>4924</v>
      </c>
      <c r="AX16" s="41">
        <v>5041</v>
      </c>
      <c r="AY16" s="41">
        <v>3728</v>
      </c>
      <c r="AZ16" s="41">
        <v>3372</v>
      </c>
      <c r="BA16" s="41">
        <v>4516.5879999999997</v>
      </c>
      <c r="BB16" s="41">
        <v>5265.5569999999998</v>
      </c>
      <c r="BC16" s="41">
        <v>3186.837</v>
      </c>
      <c r="BD16" s="41">
        <v>2742.75</v>
      </c>
      <c r="BE16" s="41">
        <v>4839</v>
      </c>
      <c r="BF16" s="41">
        <v>3894.6790000000001</v>
      </c>
      <c r="BG16" s="41">
        <v>3511</v>
      </c>
      <c r="BH16" s="41">
        <v>2792</v>
      </c>
      <c r="BI16" s="41">
        <v>4726.598</v>
      </c>
      <c r="BJ16" s="41">
        <v>4867.2250000000004</v>
      </c>
      <c r="BK16" s="41">
        <v>3841.4450000000002</v>
      </c>
      <c r="BL16" s="41">
        <v>2770.125</v>
      </c>
      <c r="BM16" s="41">
        <v>3868.326</v>
      </c>
      <c r="BN16" s="41">
        <v>3792.3229999999999</v>
      </c>
      <c r="BO16" s="41">
        <v>3188.9110000000001</v>
      </c>
      <c r="BP16" s="41">
        <v>2338.52</v>
      </c>
      <c r="BQ16" s="41">
        <v>5079.6549999999997</v>
      </c>
      <c r="BR16" s="41">
        <v>3825.848</v>
      </c>
      <c r="BS16" s="41">
        <v>4044.752</v>
      </c>
      <c r="BT16" s="41">
        <v>2862.8249999999998</v>
      </c>
      <c r="BU16" s="41">
        <v>3732.2220000000002</v>
      </c>
      <c r="BV16" s="41">
        <v>4683.2089999999998</v>
      </c>
      <c r="BW16" s="41">
        <v>4029.482</v>
      </c>
      <c r="BX16" s="41">
        <v>3314.8310000000001</v>
      </c>
      <c r="BY16" s="41">
        <v>3807.1889999999999</v>
      </c>
      <c r="BZ16" s="41">
        <v>2558.252</v>
      </c>
      <c r="CA16" s="41">
        <v>3653.5239999999999</v>
      </c>
      <c r="CB16" s="41">
        <v>2774.953</v>
      </c>
      <c r="CC16" s="41">
        <v>5193.058</v>
      </c>
      <c r="CD16" s="41">
        <v>3999.3780000000002</v>
      </c>
      <c r="CE16" s="41">
        <v>4185.8900000000003</v>
      </c>
      <c r="CF16" s="41">
        <v>3252.6270320000003</v>
      </c>
      <c r="CG16" s="41">
        <v>5538.652204</v>
      </c>
      <c r="CH16" s="41">
        <v>5545.2405349999999</v>
      </c>
      <c r="CI16" s="41">
        <v>4261.850715999999</v>
      </c>
      <c r="CJ16" s="41">
        <v>3949.787953999999</v>
      </c>
      <c r="CK16" s="41">
        <v>5477.1893295000009</v>
      </c>
      <c r="CL16" s="41">
        <v>6303.1765160000004</v>
      </c>
      <c r="CM16" s="41">
        <v>4526.595631000001</v>
      </c>
      <c r="CN16" s="41">
        <v>4154.333826</v>
      </c>
      <c r="CO16" s="41">
        <v>5864.0030170000009</v>
      </c>
      <c r="CP16" s="41">
        <v>5283.6691270000001</v>
      </c>
      <c r="CQ16" s="41">
        <v>5394.2403830000021</v>
      </c>
      <c r="CR16" s="41">
        <v>5012.1487669999997</v>
      </c>
      <c r="CS16" s="41">
        <v>5467.215255000001</v>
      </c>
      <c r="CT16" s="41">
        <v>5873.5172949999996</v>
      </c>
      <c r="CU16" s="41">
        <v>4532.9145309999994</v>
      </c>
      <c r="CV16" s="41">
        <v>4625.0184899999995</v>
      </c>
      <c r="CW16" s="41">
        <v>5643.7705910000022</v>
      </c>
      <c r="CX16" s="41">
        <v>7628.9127830000007</v>
      </c>
      <c r="CY16" s="41">
        <v>5627.7615680000008</v>
      </c>
      <c r="CZ16" s="41">
        <v>7875.3842329999998</v>
      </c>
      <c r="DA16" s="41">
        <v>7168.138239000009</v>
      </c>
      <c r="DB16" s="41">
        <v>8468.0218473999957</v>
      </c>
      <c r="DC16" s="41">
        <v>4363.5250029999988</v>
      </c>
      <c r="DD16" s="41">
        <v>2287.5608000000002</v>
      </c>
      <c r="DE16" s="41">
        <v>4078.5165760000014</v>
      </c>
      <c r="DF16" s="41">
        <v>5070.9220020000002</v>
      </c>
      <c r="DG16" s="40">
        <v>5926.5709999999999</v>
      </c>
      <c r="DH16" s="41">
        <v>3995.7139999999999</v>
      </c>
      <c r="DI16" s="41">
        <v>5741.1407559999998</v>
      </c>
      <c r="DJ16" s="42">
        <v>8156.8424599999998</v>
      </c>
      <c r="DK16" s="40">
        <v>7058.9376199999997</v>
      </c>
      <c r="DL16" s="41">
        <v>7375.0614500000001</v>
      </c>
      <c r="DM16" s="41">
        <v>7882.5439299999998</v>
      </c>
      <c r="DN16" s="41">
        <v>9801.2747199999994</v>
      </c>
      <c r="DO16" s="40">
        <v>8833.9378300000008</v>
      </c>
      <c r="DP16" s="41">
        <v>8654.4681099999998</v>
      </c>
      <c r="DQ16" s="41">
        <v>11285.143030000001</v>
      </c>
      <c r="DR16" s="42">
        <v>9681.2256699999998</v>
      </c>
      <c r="DS16" s="40">
        <v>7954.7118300000002</v>
      </c>
      <c r="DT16" s="41">
        <f>7690964.29/1000</f>
        <v>7690.9642899999999</v>
      </c>
      <c r="DU16" s="41">
        <v>10674.605344</v>
      </c>
      <c r="DV16" s="33"/>
    </row>
    <row r="17" spans="1:126" x14ac:dyDescent="0.25">
      <c r="A17" s="34" t="s">
        <v>46</v>
      </c>
      <c r="B17" s="35">
        <v>1891.0689499999999</v>
      </c>
      <c r="C17" s="35">
        <v>2401.8999100000001</v>
      </c>
      <c r="D17" s="35">
        <v>2363.16104</v>
      </c>
      <c r="E17" s="35">
        <v>2458.4076599999999</v>
      </c>
      <c r="F17" s="35">
        <v>2214.3656899999996</v>
      </c>
      <c r="G17" s="35">
        <v>2625</v>
      </c>
      <c r="H17" s="35">
        <v>3070.5140000000001</v>
      </c>
      <c r="I17" s="35">
        <v>2808.0320000000002</v>
      </c>
      <c r="J17" s="35">
        <v>2303.7060000000001</v>
      </c>
      <c r="K17" s="35">
        <v>2529.8230000000003</v>
      </c>
      <c r="L17" s="35">
        <v>2584.2570000000001</v>
      </c>
      <c r="M17" s="35">
        <v>2064.4839999999999</v>
      </c>
      <c r="N17" s="35">
        <v>2389.152</v>
      </c>
      <c r="O17" s="35">
        <v>2589.7070399999998</v>
      </c>
      <c r="P17" s="35">
        <v>3023.3852229999998</v>
      </c>
      <c r="Q17" s="35">
        <v>3217.2490785</v>
      </c>
      <c r="R17" s="35">
        <v>3807.375833000001</v>
      </c>
      <c r="S17" s="35">
        <v>3203.0384149999991</v>
      </c>
      <c r="T17" s="35">
        <v>3143.1056939999999</v>
      </c>
      <c r="U17" s="35">
        <v>3032.8270425999999</v>
      </c>
      <c r="V17" s="35">
        <v>3331.2221709999999</v>
      </c>
      <c r="W17" s="35">
        <v>4620.5992999999999</v>
      </c>
      <c r="X17" s="35">
        <v>4713.7715699999999</v>
      </c>
      <c r="Y17" s="35">
        <f t="shared" si="0"/>
        <v>5578.6905500000003</v>
      </c>
      <c r="Z17" s="36"/>
      <c r="AA17" s="35">
        <v>505.46780000000007</v>
      </c>
      <c r="AB17" s="35">
        <v>284.33095000000003</v>
      </c>
      <c r="AC17" s="35">
        <v>453.12565000000001</v>
      </c>
      <c r="AD17" s="35">
        <v>629.81259999999997</v>
      </c>
      <c r="AE17" s="41">
        <v>483.21479999999997</v>
      </c>
      <c r="AF17" s="41">
        <v>324.91589999999997</v>
      </c>
      <c r="AG17" s="41">
        <v>767.52790000000005</v>
      </c>
      <c r="AH17" s="41">
        <v>714.98430000000008</v>
      </c>
      <c r="AI17" s="41">
        <v>428.56574999999998</v>
      </c>
      <c r="AJ17" s="41">
        <v>490.82195999999999</v>
      </c>
      <c r="AK17" s="41">
        <v>932.44805000000008</v>
      </c>
      <c r="AL17" s="41">
        <v>549.43499999999995</v>
      </c>
      <c r="AM17" s="41">
        <v>348.67216999999999</v>
      </c>
      <c r="AN17" s="41">
        <v>532.60582000000011</v>
      </c>
      <c r="AO17" s="41">
        <v>489.98430000000002</v>
      </c>
      <c r="AP17" s="41">
        <v>951.24275</v>
      </c>
      <c r="AQ17" s="41">
        <v>417.62496999999996</v>
      </c>
      <c r="AR17" s="41">
        <v>599.55564000000004</v>
      </c>
      <c r="AS17" s="41">
        <v>568.05531999999994</v>
      </c>
      <c r="AT17" s="41">
        <v>918.07071999999994</v>
      </c>
      <c r="AU17" s="41">
        <v>276.99568000000005</v>
      </c>
      <c r="AV17" s="41">
        <v>451.24396999999999</v>
      </c>
      <c r="AW17" s="41">
        <v>613</v>
      </c>
      <c r="AX17" s="41">
        <v>892</v>
      </c>
      <c r="AY17" s="41">
        <v>533</v>
      </c>
      <c r="AZ17" s="41">
        <v>587</v>
      </c>
      <c r="BA17" s="41">
        <v>916.74900000000002</v>
      </c>
      <c r="BB17" s="41">
        <v>1143.077</v>
      </c>
      <c r="BC17" s="41">
        <v>324.42700000000002</v>
      </c>
      <c r="BD17" s="41">
        <v>686.26099999999997</v>
      </c>
      <c r="BE17" s="41">
        <v>1005</v>
      </c>
      <c r="BF17" s="41">
        <v>743.03200000000004</v>
      </c>
      <c r="BG17" s="41">
        <v>654</v>
      </c>
      <c r="BH17" s="41">
        <v>406</v>
      </c>
      <c r="BI17" s="41">
        <v>798.81</v>
      </c>
      <c r="BJ17" s="41">
        <v>684.13400000000001</v>
      </c>
      <c r="BK17" s="41">
        <v>411.51600000000002</v>
      </c>
      <c r="BL17" s="41">
        <v>409.24599999999998</v>
      </c>
      <c r="BM17" s="41">
        <v>368.46199999999999</v>
      </c>
      <c r="BN17" s="41">
        <v>722.87400000000002</v>
      </c>
      <c r="BO17" s="41">
        <v>739.31399999999996</v>
      </c>
      <c r="BP17" s="41">
        <v>699.173</v>
      </c>
      <c r="BQ17" s="41">
        <v>684.45500000000004</v>
      </c>
      <c r="BR17" s="41">
        <v>944.55899999999997</v>
      </c>
      <c r="BS17" s="41">
        <v>590.15099999999995</v>
      </c>
      <c r="BT17" s="41">
        <v>365.09199999999998</v>
      </c>
      <c r="BU17" s="41">
        <v>612.29300000000001</v>
      </c>
      <c r="BV17" s="41">
        <v>396.03300000000002</v>
      </c>
      <c r="BW17" s="41">
        <v>509.76299999999998</v>
      </c>
      <c r="BX17" s="41">
        <v>546.39499999999998</v>
      </c>
      <c r="BY17" s="41">
        <v>618.74699999999996</v>
      </c>
      <c r="BZ17" s="41">
        <v>426.58199999999999</v>
      </c>
      <c r="CA17" s="41">
        <v>692.45399999999995</v>
      </c>
      <c r="CB17" s="41">
        <v>651.36900000000003</v>
      </c>
      <c r="CC17" s="41">
        <v>855.67399999999998</v>
      </c>
      <c r="CD17" s="41">
        <v>722.37400000000002</v>
      </c>
      <c r="CE17" s="41">
        <v>496.95800000000003</v>
      </c>
      <c r="CF17" s="41">
        <v>514.70104000000003</v>
      </c>
      <c r="CG17" s="41">
        <v>989.27479199999971</v>
      </c>
      <c r="CH17" s="41">
        <v>933.54664699999978</v>
      </c>
      <c r="CI17" s="41">
        <v>464.29785900000002</v>
      </c>
      <c r="CJ17" s="41">
        <v>636.26592500000004</v>
      </c>
      <c r="CK17" s="41">
        <v>1067.5610505</v>
      </c>
      <c r="CL17" s="41">
        <v>795.35635600000012</v>
      </c>
      <c r="CM17" s="41">
        <v>667.08030099999996</v>
      </c>
      <c r="CN17" s="41">
        <v>687.25137099999995</v>
      </c>
      <c r="CO17" s="41">
        <v>744.97463300000004</v>
      </c>
      <c r="CP17" s="41">
        <v>886.66535799999997</v>
      </c>
      <c r="CQ17" s="41">
        <v>554.07722000000012</v>
      </c>
      <c r="CR17" s="41">
        <v>1621.6586220000006</v>
      </c>
      <c r="CS17" s="41">
        <v>843.42940799999985</v>
      </c>
      <c r="CT17" s="41">
        <v>874.81590799999981</v>
      </c>
      <c r="CU17" s="41">
        <v>686.334247</v>
      </c>
      <c r="CV17" s="41">
        <v>798.45885199999998</v>
      </c>
      <c r="CW17" s="41">
        <v>895.89322800000002</v>
      </c>
      <c r="CX17" s="41">
        <v>808.64305100000001</v>
      </c>
      <c r="CY17" s="41">
        <v>545.46148700000003</v>
      </c>
      <c r="CZ17" s="41">
        <v>893.1079279999999</v>
      </c>
      <c r="DA17" s="41">
        <v>1006.7568859999999</v>
      </c>
      <c r="DB17" s="41">
        <v>814.55982859999995</v>
      </c>
      <c r="DC17" s="41">
        <v>647.76676299999986</v>
      </c>
      <c r="DD17" s="41">
        <v>563.7435650000001</v>
      </c>
      <c r="DE17" s="41">
        <v>723.0467789999999</v>
      </c>
      <c r="DF17" s="41">
        <v>933.06539199999997</v>
      </c>
      <c r="DG17" s="40">
        <v>799.11599999999999</v>
      </c>
      <c r="DH17" s="41">
        <v>875.99400000000003</v>
      </c>
      <c r="DI17" s="41">
        <v>1161.4987900000001</v>
      </c>
      <c r="DJ17" s="42">
        <v>1303.34494</v>
      </c>
      <c r="DK17" s="40">
        <v>919.60978</v>
      </c>
      <c r="DL17" s="41">
        <v>1236.14579</v>
      </c>
      <c r="DM17" s="41">
        <v>1046.70598</v>
      </c>
      <c r="DN17" s="41">
        <v>1421.2106200000001</v>
      </c>
      <c r="DO17" s="40">
        <v>1218.76361</v>
      </c>
      <c r="DP17" s="41">
        <v>1027.0913599999999</v>
      </c>
      <c r="DQ17" s="41">
        <v>1703.4201200000002</v>
      </c>
      <c r="DR17" s="42">
        <v>1576.8071700000003</v>
      </c>
      <c r="DS17" s="40">
        <v>1029.3590999999999</v>
      </c>
      <c r="DT17" s="41">
        <f>1269104.16/1000</f>
        <v>1269.1041599999999</v>
      </c>
      <c r="DU17" s="41">
        <v>1676.2503230000004</v>
      </c>
      <c r="DV17" s="33"/>
    </row>
    <row r="18" spans="1:126" x14ac:dyDescent="0.25">
      <c r="A18" s="34" t="s">
        <v>47</v>
      </c>
      <c r="B18" s="35">
        <v>8645.8492600000009</v>
      </c>
      <c r="C18" s="35">
        <v>8291.2247733333334</v>
      </c>
      <c r="D18" s="35">
        <v>7860.2389200000007</v>
      </c>
      <c r="E18" s="35">
        <v>7886.5754566666674</v>
      </c>
      <c r="F18" s="35">
        <v>10602.672719999999</v>
      </c>
      <c r="G18" s="35">
        <v>9425</v>
      </c>
      <c r="H18" s="35">
        <v>10528.556</v>
      </c>
      <c r="I18" s="35">
        <v>9388.5149999999994</v>
      </c>
      <c r="J18" s="35">
        <v>6768.320999999999</v>
      </c>
      <c r="K18" s="35">
        <v>10321.664000000001</v>
      </c>
      <c r="L18" s="35">
        <v>9599.5820000000003</v>
      </c>
      <c r="M18" s="35">
        <v>13577.208000000001</v>
      </c>
      <c r="N18" s="35">
        <v>14023.744000000001</v>
      </c>
      <c r="O18" s="35">
        <v>14755.864984</v>
      </c>
      <c r="P18" s="35">
        <v>16291.260422999996</v>
      </c>
      <c r="Q18" s="35">
        <v>16858.610887500003</v>
      </c>
      <c r="R18" s="35">
        <v>14582.756508</v>
      </c>
      <c r="S18" s="35">
        <v>16273.403864999998</v>
      </c>
      <c r="T18" s="35">
        <v>18674.918981999999</v>
      </c>
      <c r="U18" s="35">
        <v>15317.301028799997</v>
      </c>
      <c r="V18" s="35">
        <v>15675.265939000001</v>
      </c>
      <c r="W18" s="35">
        <v>14578.415573999999</v>
      </c>
      <c r="X18" s="35">
        <v>19713.689839999999</v>
      </c>
      <c r="Y18" s="35">
        <f t="shared" si="0"/>
        <v>16332.997859999999</v>
      </c>
      <c r="Z18" s="36"/>
      <c r="AA18" s="35">
        <v>769.34265000000005</v>
      </c>
      <c r="AB18" s="35">
        <v>1186.3594500000002</v>
      </c>
      <c r="AC18" s="35">
        <v>1582.4331000000002</v>
      </c>
      <c r="AD18" s="35">
        <v>1849.9008999999999</v>
      </c>
      <c r="AE18" s="41">
        <v>2258.8044500000001</v>
      </c>
      <c r="AF18" s="41">
        <v>2954.71081</v>
      </c>
      <c r="AG18" s="41">
        <v>3284.8845888888891</v>
      </c>
      <c r="AH18" s="41">
        <v>2460.6535444444444</v>
      </c>
      <c r="AI18" s="41">
        <v>1220.7462</v>
      </c>
      <c r="AJ18" s="41">
        <v>1324.9404399999999</v>
      </c>
      <c r="AK18" s="41">
        <v>2041.9051299999999</v>
      </c>
      <c r="AL18" s="41">
        <v>3286.43361</v>
      </c>
      <c r="AM18" s="41">
        <v>1148.1461199999999</v>
      </c>
      <c r="AN18" s="41">
        <v>1383.75406</v>
      </c>
      <c r="AO18" s="41">
        <v>1401.4197099999999</v>
      </c>
      <c r="AP18" s="41">
        <v>2558.5159800000006</v>
      </c>
      <c r="AQ18" s="41">
        <v>1730.89966</v>
      </c>
      <c r="AR18" s="41">
        <v>2195.7401066666666</v>
      </c>
      <c r="AS18" s="41">
        <v>2061.1530699999998</v>
      </c>
      <c r="AT18" s="41">
        <v>2404.7391699999998</v>
      </c>
      <c r="AU18" s="41">
        <v>2236.1383400000004</v>
      </c>
      <c r="AV18" s="41">
        <v>3900.6421399999995</v>
      </c>
      <c r="AW18" s="41">
        <v>2580</v>
      </c>
      <c r="AX18" s="41">
        <v>2893</v>
      </c>
      <c r="AY18" s="41">
        <v>1905</v>
      </c>
      <c r="AZ18" s="41">
        <v>2047</v>
      </c>
      <c r="BA18" s="41">
        <v>2618.509</v>
      </c>
      <c r="BB18" s="41">
        <v>3474.5889999999999</v>
      </c>
      <c r="BC18" s="41">
        <v>1778.48</v>
      </c>
      <c r="BD18" s="41">
        <v>2656.9780000000001</v>
      </c>
      <c r="BE18" s="41">
        <v>3262</v>
      </c>
      <c r="BF18" s="41">
        <v>2287.5149999999999</v>
      </c>
      <c r="BG18" s="41">
        <v>2207</v>
      </c>
      <c r="BH18" s="41">
        <v>1632</v>
      </c>
      <c r="BI18" s="41">
        <v>1406.162</v>
      </c>
      <c r="BJ18" s="41">
        <v>1574.578</v>
      </c>
      <c r="BK18" s="41">
        <v>1889.7739999999999</v>
      </c>
      <c r="BL18" s="41">
        <v>1897.807</v>
      </c>
      <c r="BM18" s="41">
        <v>2811.9360000000001</v>
      </c>
      <c r="BN18" s="41">
        <v>4281.076</v>
      </c>
      <c r="BO18" s="41">
        <v>1855.1559999999999</v>
      </c>
      <c r="BP18" s="41">
        <v>1373.4960000000001</v>
      </c>
      <c r="BQ18" s="41">
        <v>2176.8009999999999</v>
      </c>
      <c r="BR18" s="41">
        <v>2378.04</v>
      </c>
      <c r="BS18" s="41">
        <v>2855.3969999999999</v>
      </c>
      <c r="BT18" s="41">
        <v>2189.3440000000001</v>
      </c>
      <c r="BU18" s="41">
        <v>1977.0940000000001</v>
      </c>
      <c r="BV18" s="41">
        <v>6553.1549999999997</v>
      </c>
      <c r="BW18" s="41">
        <v>1863.876</v>
      </c>
      <c r="BX18" s="41">
        <v>3183.0830000000001</v>
      </c>
      <c r="BY18" s="41">
        <v>4548.5129999999999</v>
      </c>
      <c r="BZ18" s="41">
        <v>4396.05</v>
      </c>
      <c r="CA18" s="41">
        <v>1997.125</v>
      </c>
      <c r="CB18" s="41">
        <v>3082.056</v>
      </c>
      <c r="CC18" s="41">
        <v>3938.6379999999999</v>
      </c>
      <c r="CD18" s="41">
        <v>3662.8580000000002</v>
      </c>
      <c r="CE18" s="41">
        <v>2907.2489999999998</v>
      </c>
      <c r="CF18" s="41">
        <v>4247.1199839999999</v>
      </c>
      <c r="CG18" s="41">
        <v>4129.5249759999997</v>
      </c>
      <c r="CH18" s="41">
        <v>4642.2462839999998</v>
      </c>
      <c r="CI18" s="41">
        <v>4472.6938939999991</v>
      </c>
      <c r="CJ18" s="41">
        <v>3046.7952689999988</v>
      </c>
      <c r="CK18" s="41">
        <v>4676.2970465000017</v>
      </c>
      <c r="CL18" s="41">
        <v>4665.2493900000018</v>
      </c>
      <c r="CM18" s="41">
        <v>3610.4136270000004</v>
      </c>
      <c r="CN18" s="41">
        <v>3906.6508239999989</v>
      </c>
      <c r="CO18" s="41">
        <v>4092.0601259999985</v>
      </c>
      <c r="CP18" s="41">
        <v>4519.0851060000014</v>
      </c>
      <c r="CQ18" s="41">
        <v>3234.9990830000002</v>
      </c>
      <c r="CR18" s="41">
        <v>2736.6121930000008</v>
      </c>
      <c r="CS18" s="41">
        <v>4975.6091880000004</v>
      </c>
      <c r="CT18" s="41">
        <v>5567.9108299999998</v>
      </c>
      <c r="CU18" s="41">
        <v>2965.038943</v>
      </c>
      <c r="CV18" s="41">
        <v>2764.844904</v>
      </c>
      <c r="CW18" s="41">
        <v>3350.9286780000002</v>
      </c>
      <c r="CX18" s="41">
        <v>6344.3468519999979</v>
      </c>
      <c r="CY18" s="41">
        <v>4342.7997070000001</v>
      </c>
      <c r="CZ18" s="41">
        <v>4636.8437450000001</v>
      </c>
      <c r="DA18" s="41">
        <v>3639.9459719999991</v>
      </c>
      <c r="DB18" s="41">
        <v>5358.540511799999</v>
      </c>
      <c r="DC18" s="41">
        <v>4000.6270579999996</v>
      </c>
      <c r="DD18" s="41">
        <v>2318.1874869999992</v>
      </c>
      <c r="DE18" s="41">
        <v>3268.312930999999</v>
      </c>
      <c r="DF18" s="41">
        <v>4331.7020079999993</v>
      </c>
      <c r="DG18" s="40">
        <v>4121.7650000000003</v>
      </c>
      <c r="DH18" s="41">
        <v>3953.4859999999999</v>
      </c>
      <c r="DI18" s="41">
        <v>2146.3650440000001</v>
      </c>
      <c r="DJ18" s="42">
        <v>4897.7107599999999</v>
      </c>
      <c r="DK18" s="40">
        <v>4024.2517599999996</v>
      </c>
      <c r="DL18" s="41">
        <v>3510.0880099999999</v>
      </c>
      <c r="DM18" s="41">
        <v>4597.9462100000001</v>
      </c>
      <c r="DN18" s="41">
        <v>5164.9034700000011</v>
      </c>
      <c r="DO18" s="40">
        <v>5283.3055799999993</v>
      </c>
      <c r="DP18" s="41">
        <v>4667.5345800000005</v>
      </c>
      <c r="DQ18" s="41">
        <v>4028.7267100000004</v>
      </c>
      <c r="DR18" s="42">
        <v>5001.8012600000002</v>
      </c>
      <c r="DS18" s="40">
        <v>4005.2148199999997</v>
      </c>
      <c r="DT18" s="41">
        <f>3297255.07/1000</f>
        <v>3297.2550699999997</v>
      </c>
      <c r="DU18" s="41">
        <v>4370.1716580000011</v>
      </c>
      <c r="DV18" s="33"/>
    </row>
    <row r="19" spans="1:126" x14ac:dyDescent="0.25">
      <c r="A19" s="34" t="s">
        <v>48</v>
      </c>
      <c r="B19" s="35">
        <v>523.01945000000001</v>
      </c>
      <c r="C19" s="35">
        <v>149.35536999999999</v>
      </c>
      <c r="D19" s="35">
        <v>880.41841999999997</v>
      </c>
      <c r="E19" s="35">
        <v>124.09141</v>
      </c>
      <c r="F19" s="35">
        <v>235.76919000000001</v>
      </c>
      <c r="G19" s="35">
        <v>425</v>
      </c>
      <c r="H19" s="35">
        <v>1078.28</v>
      </c>
      <c r="I19" s="35">
        <v>344.91300000000001</v>
      </c>
      <c r="J19" s="35">
        <v>201.524</v>
      </c>
      <c r="K19" s="35">
        <v>826.38599999999997</v>
      </c>
      <c r="L19" s="35">
        <v>242.518</v>
      </c>
      <c r="M19" s="35">
        <v>4449.6689999999999</v>
      </c>
      <c r="N19" s="35">
        <v>2139.0590000000002</v>
      </c>
      <c r="O19" s="35">
        <v>589.73768800000005</v>
      </c>
      <c r="P19" s="35">
        <v>380.08081400000003</v>
      </c>
      <c r="Q19" s="35">
        <v>645.25647449999997</v>
      </c>
      <c r="R19" s="35">
        <v>388.887002</v>
      </c>
      <c r="S19" s="35">
        <v>838.75616800000012</v>
      </c>
      <c r="T19" s="35">
        <v>300.44064299999997</v>
      </c>
      <c r="U19" s="35">
        <v>273.62310839999992</v>
      </c>
      <c r="V19" s="35">
        <v>279.42752999999999</v>
      </c>
      <c r="W19" s="35">
        <v>520.18842900000004</v>
      </c>
      <c r="X19" s="35">
        <v>818.26017999999999</v>
      </c>
      <c r="Y19" s="35">
        <f t="shared" si="0"/>
        <v>1933.0681</v>
      </c>
      <c r="Z19" s="36"/>
      <c r="AA19" s="35">
        <v>36.019599999999997</v>
      </c>
      <c r="AB19" s="35">
        <v>5.8905000000000003</v>
      </c>
      <c r="AC19" s="35">
        <v>21.50075</v>
      </c>
      <c r="AD19" s="35">
        <v>446.3707</v>
      </c>
      <c r="AE19" s="41">
        <v>39.265749999999997</v>
      </c>
      <c r="AF19" s="41">
        <v>15.882250000000001</v>
      </c>
      <c r="AG19" s="41">
        <v>30.402800000000003</v>
      </c>
      <c r="AH19" s="41">
        <v>30.139300000000002</v>
      </c>
      <c r="AI19" s="41">
        <v>34.198050000000002</v>
      </c>
      <c r="AJ19" s="41">
        <v>54.615220000000001</v>
      </c>
      <c r="AK19" s="41">
        <v>46.714380000000006</v>
      </c>
      <c r="AL19" s="41">
        <v>729.32789999999989</v>
      </c>
      <c r="AM19" s="41">
        <v>34.682300000000005</v>
      </c>
      <c r="AN19" s="41">
        <v>69.693839999999994</v>
      </c>
      <c r="AO19" s="41">
        <v>31.40822</v>
      </c>
      <c r="AP19" s="41">
        <v>39.553989999999999</v>
      </c>
      <c r="AQ19" s="41">
        <v>24.397509999999997</v>
      </c>
      <c r="AR19" s="41">
        <v>28.731690000000004</v>
      </c>
      <c r="AS19" s="41">
        <v>40.973570000000002</v>
      </c>
      <c r="AT19" s="41">
        <v>64.982129999999998</v>
      </c>
      <c r="AU19" s="41">
        <v>56.183199999999999</v>
      </c>
      <c r="AV19" s="41">
        <v>73.630290000000002</v>
      </c>
      <c r="AW19" s="41">
        <v>217</v>
      </c>
      <c r="AX19" s="41">
        <v>76</v>
      </c>
      <c r="AY19" s="41">
        <v>60</v>
      </c>
      <c r="AZ19" s="41">
        <v>72</v>
      </c>
      <c r="BA19" s="41">
        <v>48.918999999999997</v>
      </c>
      <c r="BB19" s="41">
        <v>214.85499999999999</v>
      </c>
      <c r="BC19" s="41">
        <v>742.44600000000003</v>
      </c>
      <c r="BD19" s="41">
        <v>72.06</v>
      </c>
      <c r="BE19" s="41">
        <v>163</v>
      </c>
      <c r="BF19" s="41">
        <v>91.912999999999997</v>
      </c>
      <c r="BG19" s="41">
        <v>45</v>
      </c>
      <c r="BH19" s="41">
        <v>45</v>
      </c>
      <c r="BI19" s="41">
        <v>38.764000000000003</v>
      </c>
      <c r="BJ19" s="41">
        <v>85.022000000000006</v>
      </c>
      <c r="BK19" s="41">
        <v>26.425999999999998</v>
      </c>
      <c r="BL19" s="41">
        <v>51.311999999999998</v>
      </c>
      <c r="BM19" s="41">
        <v>46.058999999999997</v>
      </c>
      <c r="BN19" s="41">
        <v>58.863</v>
      </c>
      <c r="BO19" s="41">
        <v>27.812999999999999</v>
      </c>
      <c r="BP19" s="41">
        <v>693.65099999999995</v>
      </c>
      <c r="BQ19" s="41">
        <v>72.944000000000003</v>
      </c>
      <c r="BR19" s="41">
        <v>74.119</v>
      </c>
      <c r="BS19" s="41">
        <v>44.682000000000002</v>
      </c>
      <c r="BT19" s="41">
        <v>50.773000000000003</v>
      </c>
      <c r="BU19" s="41">
        <v>2159</v>
      </c>
      <c r="BV19" s="44">
        <v>1762.683</v>
      </c>
      <c r="BW19" s="41">
        <v>34.889000000000003</v>
      </c>
      <c r="BX19" s="41">
        <v>492.74400000000003</v>
      </c>
      <c r="BY19" s="41">
        <v>52.905000000000001</v>
      </c>
      <c r="BZ19" s="41">
        <v>1798.9159999999999</v>
      </c>
      <c r="CA19" s="41">
        <v>13.930999999999999</v>
      </c>
      <c r="CB19" s="41">
        <v>273.30700000000002</v>
      </c>
      <c r="CC19" s="41">
        <v>109.486</v>
      </c>
      <c r="CD19" s="41">
        <v>90.602999999999994</v>
      </c>
      <c r="CE19" s="41">
        <v>35.15</v>
      </c>
      <c r="CF19" s="41">
        <v>354.49868800000002</v>
      </c>
      <c r="CG19" s="41">
        <v>105.17076999999999</v>
      </c>
      <c r="CH19" s="41">
        <v>151.18609900000001</v>
      </c>
      <c r="CI19" s="41">
        <v>45.873123000000007</v>
      </c>
      <c r="CJ19" s="41">
        <v>77.85082199999998</v>
      </c>
      <c r="CK19" s="41">
        <v>162.62373049999997</v>
      </c>
      <c r="CL19" s="41">
        <v>105.65413599999999</v>
      </c>
      <c r="CM19" s="41">
        <v>51.214902000000002</v>
      </c>
      <c r="CN19" s="41">
        <v>325.76370600000001</v>
      </c>
      <c r="CO19" s="41">
        <v>103.560783</v>
      </c>
      <c r="CP19" s="41">
        <v>193.28896699999999</v>
      </c>
      <c r="CQ19" s="41">
        <v>16.335974</v>
      </c>
      <c r="CR19" s="41">
        <v>75.701278000000002</v>
      </c>
      <c r="CS19" s="41">
        <v>82.489521000000011</v>
      </c>
      <c r="CT19" s="41">
        <v>647.5759700000001</v>
      </c>
      <c r="CU19" s="41">
        <v>45.137602000000008</v>
      </c>
      <c r="CV19" s="41">
        <v>63.553075</v>
      </c>
      <c r="CW19" s="41">
        <v>62.436622</v>
      </c>
      <c r="CX19" s="41">
        <v>149.24092499999995</v>
      </c>
      <c r="CY19" s="41">
        <v>34.882709999999996</v>
      </c>
      <c r="CZ19" s="41">
        <v>53.880386000000001</v>
      </c>
      <c r="DA19" s="41">
        <v>47.631872999999992</v>
      </c>
      <c r="DB19" s="41">
        <v>176.11712339999997</v>
      </c>
      <c r="DC19" s="41">
        <v>29.331358999999999</v>
      </c>
      <c r="DD19" s="41">
        <v>20.542752999999998</v>
      </c>
      <c r="DE19" s="41">
        <v>44.36350199999999</v>
      </c>
      <c r="DF19" s="41">
        <v>101.956028</v>
      </c>
      <c r="DG19" s="40">
        <v>79.867999999999995</v>
      </c>
      <c r="DH19" s="41">
        <v>53.24</v>
      </c>
      <c r="DI19" s="41">
        <v>72.336629000000002</v>
      </c>
      <c r="DJ19" s="42">
        <v>148.00564000000003</v>
      </c>
      <c r="DK19" s="40">
        <v>182.00433000000001</v>
      </c>
      <c r="DL19" s="41">
        <v>117.84183</v>
      </c>
      <c r="DM19" s="41">
        <v>112.81759</v>
      </c>
      <c r="DN19" s="41">
        <v>422.00248000000005</v>
      </c>
      <c r="DO19" s="40">
        <v>123.71429999999999</v>
      </c>
      <c r="DP19" s="41">
        <v>159.72581</v>
      </c>
      <c r="DQ19" s="41">
        <v>188.86439999999999</v>
      </c>
      <c r="DR19" s="42">
        <v>222.34499</v>
      </c>
      <c r="DS19" s="40">
        <v>152.92626000000001</v>
      </c>
      <c r="DT19" s="41">
        <f>1368932.45/1000</f>
        <v>1368.93245</v>
      </c>
      <c r="DU19" s="41">
        <v>151.581017</v>
      </c>
      <c r="DV19" s="33"/>
    </row>
    <row r="20" spans="1:126" x14ac:dyDescent="0.25">
      <c r="A20" s="34" t="s">
        <v>49</v>
      </c>
      <c r="B20" s="35">
        <v>27532.017510000001</v>
      </c>
      <c r="C20" s="35">
        <v>37899.974063333335</v>
      </c>
      <c r="D20" s="35">
        <v>24872.207336666666</v>
      </c>
      <c r="E20" s="35">
        <v>30795.02176666665</v>
      </c>
      <c r="F20" s="35">
        <v>41320.204510000003</v>
      </c>
      <c r="G20" s="35">
        <v>48246</v>
      </c>
      <c r="H20" s="35">
        <v>50799.003999999994</v>
      </c>
      <c r="I20" s="35">
        <v>38092.29</v>
      </c>
      <c r="J20" s="35">
        <v>58503.703000000001</v>
      </c>
      <c r="K20" s="35">
        <v>39402.639999999999</v>
      </c>
      <c r="L20" s="35">
        <v>55478.821000000004</v>
      </c>
      <c r="M20" s="35">
        <v>51911.511999999995</v>
      </c>
      <c r="N20" s="35">
        <v>46906.111000000004</v>
      </c>
      <c r="O20" s="35">
        <v>56605.504759999989</v>
      </c>
      <c r="P20" s="35">
        <v>52692.582225999991</v>
      </c>
      <c r="Q20" s="35">
        <v>58565.607255999981</v>
      </c>
      <c r="R20" s="35">
        <v>58993.334891000013</v>
      </c>
      <c r="S20" s="35">
        <v>51855.991190000001</v>
      </c>
      <c r="T20" s="35">
        <v>66316.154232999965</v>
      </c>
      <c r="U20" s="35">
        <v>52485.236008799984</v>
      </c>
      <c r="V20" s="35">
        <v>50799.857718999992</v>
      </c>
      <c r="W20" s="35">
        <v>59025.540386000001</v>
      </c>
      <c r="X20" s="35">
        <v>60195.592940000002</v>
      </c>
      <c r="Y20" s="35">
        <f t="shared" si="0"/>
        <v>64583.732309999992</v>
      </c>
      <c r="Z20" s="36"/>
      <c r="AA20" s="35">
        <v>4370.8292000000001</v>
      </c>
      <c r="AB20" s="35">
        <v>7677.8077499999999</v>
      </c>
      <c r="AC20" s="35">
        <v>6251.1745500000006</v>
      </c>
      <c r="AD20" s="35">
        <v>6452.9007999999985</v>
      </c>
      <c r="AE20" s="41">
        <v>6942.8522300000004</v>
      </c>
      <c r="AF20" s="41">
        <v>7885.089930000001</v>
      </c>
      <c r="AG20" s="41">
        <v>7448.9138000000012</v>
      </c>
      <c r="AH20" s="41">
        <v>7255.8686000000007</v>
      </c>
      <c r="AI20" s="41">
        <v>15359.355183333333</v>
      </c>
      <c r="AJ20" s="41">
        <v>7835.8364799999999</v>
      </c>
      <c r="AK20" s="41">
        <v>7355.5299800000003</v>
      </c>
      <c r="AL20" s="41">
        <v>6394.0332966666683</v>
      </c>
      <c r="AM20" s="41">
        <v>5344.5663599999998</v>
      </c>
      <c r="AN20" s="41">
        <v>5778.0776999999998</v>
      </c>
      <c r="AO20" s="41">
        <v>6906.1368400000001</v>
      </c>
      <c r="AP20" s="41">
        <v>9071.3909100000001</v>
      </c>
      <c r="AQ20" s="41">
        <v>6342.8917799999999</v>
      </c>
      <c r="AR20" s="41">
        <v>8474.602236666653</v>
      </c>
      <c r="AS20" s="41">
        <v>10549.041469999998</v>
      </c>
      <c r="AT20" s="41">
        <v>11484.733040000006</v>
      </c>
      <c r="AU20" s="41">
        <v>7484.7033099999999</v>
      </c>
      <c r="AV20" s="41">
        <v>11801.72669</v>
      </c>
      <c r="AW20" s="41">
        <v>12453</v>
      </c>
      <c r="AX20" s="41">
        <v>13791</v>
      </c>
      <c r="AY20" s="41">
        <v>10303</v>
      </c>
      <c r="AZ20" s="41">
        <v>11699</v>
      </c>
      <c r="BA20" s="41">
        <v>15624.132</v>
      </c>
      <c r="BB20" s="41">
        <v>12903.96</v>
      </c>
      <c r="BC20" s="41">
        <v>10163.263000000001</v>
      </c>
      <c r="BD20" s="41">
        <v>12107.648999999999</v>
      </c>
      <c r="BE20" s="41">
        <v>11503</v>
      </c>
      <c r="BF20" s="41">
        <v>10646.29</v>
      </c>
      <c r="BG20" s="41">
        <v>7477</v>
      </c>
      <c r="BH20" s="41">
        <v>8466</v>
      </c>
      <c r="BI20" s="41">
        <v>21062.858</v>
      </c>
      <c r="BJ20" s="41">
        <v>16741.349999999999</v>
      </c>
      <c r="BK20" s="41">
        <v>8266.6939999999995</v>
      </c>
      <c r="BL20" s="41">
        <v>12432.800999999999</v>
      </c>
      <c r="BM20" s="41">
        <v>8132.2730000000001</v>
      </c>
      <c r="BN20" s="41">
        <v>11379.334999999999</v>
      </c>
      <c r="BO20" s="41">
        <v>11308.262000000001</v>
      </c>
      <c r="BP20" s="41">
        <v>8582.77</v>
      </c>
      <c r="BQ20" s="41">
        <v>16130.813</v>
      </c>
      <c r="BR20" s="41">
        <v>19072.787</v>
      </c>
      <c r="BS20" s="41">
        <v>10330.037</v>
      </c>
      <c r="BT20" s="41">
        <v>9945.1839999999993</v>
      </c>
      <c r="BU20" s="41">
        <v>13983.233</v>
      </c>
      <c r="BV20" s="41">
        <v>15811.924999999999</v>
      </c>
      <c r="BW20" s="41">
        <v>10709.5</v>
      </c>
      <c r="BX20" s="41">
        <v>11406.853999999999</v>
      </c>
      <c r="BY20" s="41">
        <v>13737.896000000001</v>
      </c>
      <c r="BZ20" s="41">
        <v>10067.235000000001</v>
      </c>
      <c r="CA20" s="41">
        <v>11186.481</v>
      </c>
      <c r="CB20" s="41">
        <v>11914.499</v>
      </c>
      <c r="CC20" s="41">
        <v>19684.985000000001</v>
      </c>
      <c r="CD20" s="41">
        <v>14961.23</v>
      </c>
      <c r="CE20" s="41">
        <v>11927.48</v>
      </c>
      <c r="CF20" s="41">
        <v>10031.809759999998</v>
      </c>
      <c r="CG20" s="41">
        <v>12238.783967999983</v>
      </c>
      <c r="CH20" s="41">
        <v>13722.047557000011</v>
      </c>
      <c r="CI20" s="41">
        <v>16469.967119000008</v>
      </c>
      <c r="CJ20" s="41">
        <v>10261.783581999991</v>
      </c>
      <c r="CK20" s="41">
        <v>12454.868691999998</v>
      </c>
      <c r="CL20" s="41">
        <v>14874.059913999998</v>
      </c>
      <c r="CM20" s="41">
        <v>15784.653242</v>
      </c>
      <c r="CN20" s="41">
        <v>15452.025407999985</v>
      </c>
      <c r="CO20" s="41">
        <v>12228.136939000005</v>
      </c>
      <c r="CP20" s="41">
        <v>13339.791511999993</v>
      </c>
      <c r="CQ20" s="41">
        <v>16012.542718000001</v>
      </c>
      <c r="CR20" s="41">
        <v>17412.863722000016</v>
      </c>
      <c r="CS20" s="41">
        <v>16147.304039999992</v>
      </c>
      <c r="CT20" s="41">
        <v>10896.110789</v>
      </c>
      <c r="CU20" s="41">
        <v>11333.364157000004</v>
      </c>
      <c r="CV20" s="41">
        <v>13479.212204000003</v>
      </c>
      <c r="CW20" s="41">
        <v>15831.88387899999</v>
      </c>
      <c r="CX20" s="41">
        <v>16757.962675999985</v>
      </c>
      <c r="CY20" s="41">
        <v>17722.69714099999</v>
      </c>
      <c r="CZ20" s="41">
        <v>16003.610537</v>
      </c>
      <c r="DA20" s="41">
        <v>14425.363033999998</v>
      </c>
      <c r="DB20" s="41">
        <v>18500.608631799983</v>
      </c>
      <c r="DC20" s="41">
        <v>13147.051192999999</v>
      </c>
      <c r="DD20" s="41">
        <v>6412.2131499999996</v>
      </c>
      <c r="DE20" s="41">
        <v>12898.925716999995</v>
      </c>
      <c r="DF20" s="41">
        <v>12756.460002</v>
      </c>
      <c r="DG20" s="40">
        <v>12797.505999999999</v>
      </c>
      <c r="DH20" s="41">
        <v>12346.966</v>
      </c>
      <c r="DI20" s="41">
        <v>10965.602466</v>
      </c>
      <c r="DJ20" s="42">
        <v>17631.773399999998</v>
      </c>
      <c r="DK20" s="40">
        <v>16756.73256</v>
      </c>
      <c r="DL20" s="41">
        <v>13671.43196</v>
      </c>
      <c r="DM20" s="41">
        <v>15546.281559999999</v>
      </c>
      <c r="DN20" s="41">
        <v>12294.949849999999</v>
      </c>
      <c r="DO20" s="40">
        <v>15772.918109999999</v>
      </c>
      <c r="DP20" s="41">
        <v>16581.443420000003</v>
      </c>
      <c r="DQ20" s="41">
        <v>15494.11526</v>
      </c>
      <c r="DR20" s="42">
        <v>18379.933519999999</v>
      </c>
      <c r="DS20" s="40">
        <v>13267.436609999999</v>
      </c>
      <c r="DT20" s="41">
        <f>17442246.92/1000</f>
        <v>17442.246920000001</v>
      </c>
      <c r="DU20" s="41">
        <v>16276.831612</v>
      </c>
      <c r="DV20" s="33"/>
    </row>
    <row r="21" spans="1:126" x14ac:dyDescent="0.25">
      <c r="A21" s="34" t="s">
        <v>50</v>
      </c>
      <c r="B21" s="35">
        <v>41962.392819999994</v>
      </c>
      <c r="C21" s="35">
        <v>48909.955742222221</v>
      </c>
      <c r="D21" s="35">
        <v>50529.143462222215</v>
      </c>
      <c r="E21" s="35">
        <v>42846.921536666661</v>
      </c>
      <c r="F21" s="35">
        <v>46786.492680000003</v>
      </c>
      <c r="G21" s="35">
        <v>71917</v>
      </c>
      <c r="H21" s="35">
        <v>96145.038320000007</v>
      </c>
      <c r="I21" s="35">
        <v>66268.798999999999</v>
      </c>
      <c r="J21" s="35">
        <v>55877.726000000002</v>
      </c>
      <c r="K21" s="35">
        <v>70039.15400000001</v>
      </c>
      <c r="L21" s="35">
        <v>85543.313999999984</v>
      </c>
      <c r="M21" s="35">
        <v>132947.87900000002</v>
      </c>
      <c r="N21" s="35">
        <v>78841.877000000008</v>
      </c>
      <c r="O21" s="35">
        <v>93348.683063999997</v>
      </c>
      <c r="P21" s="35">
        <v>86793.524702000024</v>
      </c>
      <c r="Q21" s="35">
        <v>106676.99995500002</v>
      </c>
      <c r="R21" s="35">
        <v>85824.209577000016</v>
      </c>
      <c r="S21" s="35">
        <v>107701.69767099997</v>
      </c>
      <c r="T21" s="35">
        <v>101002.89775799998</v>
      </c>
      <c r="U21" s="35">
        <v>113224.52437219999</v>
      </c>
      <c r="V21" s="35">
        <v>97830.785139999993</v>
      </c>
      <c r="W21" s="35">
        <v>95548.613204000008</v>
      </c>
      <c r="X21" s="35">
        <v>87883.18922</v>
      </c>
      <c r="Y21" s="35">
        <f t="shared" si="0"/>
        <v>120027.95850000001</v>
      </c>
      <c r="Z21" s="36"/>
      <c r="AA21" s="35">
        <v>5992.7942499999999</v>
      </c>
      <c r="AB21" s="35">
        <v>8250.0676999999996</v>
      </c>
      <c r="AC21" s="35">
        <v>8150.9263999999994</v>
      </c>
      <c r="AD21" s="35">
        <v>8773.016599999999</v>
      </c>
      <c r="AE21" s="41">
        <v>11593.0854</v>
      </c>
      <c r="AF21" s="41">
        <v>13445.364419999998</v>
      </c>
      <c r="AG21" s="41">
        <v>10109.176650000001</v>
      </c>
      <c r="AH21" s="41">
        <v>11599.880300000001</v>
      </c>
      <c r="AI21" s="41">
        <v>12383.515772222223</v>
      </c>
      <c r="AJ21" s="41">
        <v>14817.383019999996</v>
      </c>
      <c r="AK21" s="41">
        <v>16205.540668888878</v>
      </c>
      <c r="AL21" s="41">
        <v>8957.7211433333414</v>
      </c>
      <c r="AM21" s="41">
        <v>10589.3094</v>
      </c>
      <c r="AN21" s="41">
        <v>14776.572249999996</v>
      </c>
      <c r="AO21" s="41">
        <v>11709.06741</v>
      </c>
      <c r="AP21" s="41">
        <v>10682.15495</v>
      </c>
      <c r="AQ21" s="41">
        <v>11047.290339999994</v>
      </c>
      <c r="AR21" s="41">
        <v>9408.4088366666656</v>
      </c>
      <c r="AS21" s="41">
        <v>12510.474939999995</v>
      </c>
      <c r="AT21" s="41">
        <v>11714.46638</v>
      </c>
      <c r="AU21" s="41">
        <v>10334.762790000006</v>
      </c>
      <c r="AV21" s="41">
        <v>12226.788570000006</v>
      </c>
      <c r="AW21" s="41">
        <v>12761</v>
      </c>
      <c r="AX21" s="41">
        <v>15923</v>
      </c>
      <c r="AY21" s="41">
        <v>19454</v>
      </c>
      <c r="AZ21" s="41">
        <v>23779</v>
      </c>
      <c r="BA21" s="41">
        <v>33003.885999999999</v>
      </c>
      <c r="BB21" s="41">
        <v>30734.164000000001</v>
      </c>
      <c r="BC21" s="41">
        <v>15060.873</v>
      </c>
      <c r="BD21" s="41">
        <v>17346.115320000001</v>
      </c>
      <c r="BE21" s="41">
        <v>20104</v>
      </c>
      <c r="BF21" s="41">
        <v>16708.798999999999</v>
      </c>
      <c r="BG21" s="41">
        <v>15136</v>
      </c>
      <c r="BH21" s="41">
        <v>14320</v>
      </c>
      <c r="BI21" s="41">
        <v>11386.013000000001</v>
      </c>
      <c r="BJ21" s="41">
        <v>17692.525000000001</v>
      </c>
      <c r="BK21" s="41">
        <v>11426.815000000001</v>
      </c>
      <c r="BL21" s="41">
        <v>15372.373</v>
      </c>
      <c r="BM21" s="41">
        <v>12562.380999999999</v>
      </c>
      <c r="BN21" s="41">
        <v>17617.275000000001</v>
      </c>
      <c r="BO21" s="41">
        <v>14781.781999999999</v>
      </c>
      <c r="BP21" s="41">
        <v>25077.716</v>
      </c>
      <c r="BQ21" s="41">
        <v>27108.161</v>
      </c>
      <c r="BR21" s="41">
        <v>25369.054</v>
      </c>
      <c r="BS21" s="41">
        <v>17804.18</v>
      </c>
      <c r="BT21" s="41">
        <v>15261.919</v>
      </c>
      <c r="BU21" s="41">
        <v>13496.191000000001</v>
      </c>
      <c r="BV21" s="41" t="s">
        <v>51</v>
      </c>
      <c r="BW21" s="41">
        <v>26024.337</v>
      </c>
      <c r="BX21" s="41">
        <v>20291.437000000002</v>
      </c>
      <c r="BY21" s="41">
        <v>25719.03</v>
      </c>
      <c r="BZ21" s="41">
        <v>16343.898999999999</v>
      </c>
      <c r="CA21" s="41">
        <v>17850.749</v>
      </c>
      <c r="CB21" s="41">
        <v>18928.199000000001</v>
      </c>
      <c r="CC21" s="41">
        <v>26368.238000000001</v>
      </c>
      <c r="CD21" s="41">
        <v>25936.988000000001</v>
      </c>
      <c r="CE21" s="41">
        <v>18585.149000000001</v>
      </c>
      <c r="CF21" s="41">
        <v>22458.308063999997</v>
      </c>
      <c r="CG21" s="41">
        <v>30810.498169999999</v>
      </c>
      <c r="CH21" s="41">
        <v>17156.363163000009</v>
      </c>
      <c r="CI21" s="41">
        <v>20755.567700000007</v>
      </c>
      <c r="CJ21" s="41">
        <v>18071.095669000002</v>
      </c>
      <c r="CK21" s="41">
        <v>25552.000520000005</v>
      </c>
      <c r="CL21" s="41">
        <v>23682.972088000002</v>
      </c>
      <c r="CM21" s="41">
        <v>30953.908990999997</v>
      </c>
      <c r="CN21" s="41">
        <v>26488.11835600001</v>
      </c>
      <c r="CO21" s="41">
        <v>26074.887441000017</v>
      </c>
      <c r="CP21" s="41">
        <v>20699.742668999992</v>
      </c>
      <c r="CQ21" s="41">
        <v>22550.754575000003</v>
      </c>
      <c r="CR21" s="41">
        <v>16498.824892000008</v>
      </c>
      <c r="CS21" s="41">
        <v>28694.746419000006</v>
      </c>
      <c r="CT21" s="41">
        <v>30988.905061999983</v>
      </c>
      <c r="CU21" s="41">
        <v>23735.12358599998</v>
      </c>
      <c r="CV21" s="41">
        <v>24282.922603999992</v>
      </c>
      <c r="CW21" s="41">
        <v>24793.53667099998</v>
      </c>
      <c r="CX21" s="41">
        <v>22755.795944999987</v>
      </c>
      <c r="CY21" s="41">
        <v>25854.136694000012</v>
      </c>
      <c r="CZ21" s="41">
        <v>27599.428447999999</v>
      </c>
      <c r="DA21" s="41">
        <v>31183.66081500001</v>
      </c>
      <c r="DB21" s="41">
        <v>36517.226268199978</v>
      </c>
      <c r="DC21" s="41">
        <v>24926.47415699999</v>
      </c>
      <c r="DD21" s="41">
        <v>20597.163132000009</v>
      </c>
      <c r="DE21" s="41">
        <v>23698.140655999996</v>
      </c>
      <c r="DF21" s="41">
        <v>28305.346483999998</v>
      </c>
      <c r="DG21" s="40">
        <v>21611.476999999999</v>
      </c>
      <c r="DH21" s="41">
        <v>24215.821</v>
      </c>
      <c r="DI21" s="41">
        <v>21866.446374000003</v>
      </c>
      <c r="DJ21" s="42">
        <v>22918.44253</v>
      </c>
      <c r="DK21" s="40">
        <v>20469.004399999998</v>
      </c>
      <c r="DL21" s="41">
        <v>30294.7199</v>
      </c>
      <c r="DM21" s="41">
        <v>13509.884980000001</v>
      </c>
      <c r="DN21" s="41">
        <v>26865.047299999998</v>
      </c>
      <c r="DO21" s="40">
        <v>21340.981530000001</v>
      </c>
      <c r="DP21" s="41">
        <v>26167.275410000006</v>
      </c>
      <c r="DQ21" s="41">
        <v>25055.4496</v>
      </c>
      <c r="DR21" s="42">
        <v>29873.972810000003</v>
      </c>
      <c r="DS21" s="40">
        <v>33579.62758</v>
      </c>
      <c r="DT21" s="41">
        <f>31518908.51/1000</f>
        <v>31518.908510000001</v>
      </c>
      <c r="DU21" s="41">
        <v>46723.359051999978</v>
      </c>
      <c r="DV21" s="33"/>
    </row>
    <row r="22" spans="1:126" x14ac:dyDescent="0.25">
      <c r="A22" s="34" t="s">
        <v>52</v>
      </c>
      <c r="B22" s="35">
        <v>38049.973709999998</v>
      </c>
      <c r="C22" s="35">
        <v>56170.472745555555</v>
      </c>
      <c r="D22" s="35">
        <v>36175.407462222218</v>
      </c>
      <c r="E22" s="35">
        <v>27290.776646666673</v>
      </c>
      <c r="F22" s="35">
        <v>29818.201490000003</v>
      </c>
      <c r="G22" s="35">
        <v>47219</v>
      </c>
      <c r="H22" s="35">
        <v>43331.4</v>
      </c>
      <c r="I22" s="35">
        <v>31807.200000000001</v>
      </c>
      <c r="J22" s="35">
        <v>31617.968999999997</v>
      </c>
      <c r="K22" s="35">
        <v>78379.251999999993</v>
      </c>
      <c r="L22" s="35">
        <v>36377.625999999997</v>
      </c>
      <c r="M22" s="35">
        <v>38485.840000000004</v>
      </c>
      <c r="N22" s="35">
        <v>27837.375000000004</v>
      </c>
      <c r="O22" s="35">
        <v>34014.363208000002</v>
      </c>
      <c r="P22" s="35">
        <v>48334.503378000016</v>
      </c>
      <c r="Q22" s="35">
        <v>50815.86409800002</v>
      </c>
      <c r="R22" s="35">
        <v>58182.352729999999</v>
      </c>
      <c r="S22" s="35">
        <v>28574.07908399999</v>
      </c>
      <c r="T22" s="35">
        <v>44578.344023000005</v>
      </c>
      <c r="U22" s="35">
        <v>65739.806127199976</v>
      </c>
      <c r="V22" s="35">
        <v>69466.780505999996</v>
      </c>
      <c r="W22" s="35">
        <v>54313.993442000006</v>
      </c>
      <c r="X22" s="35">
        <v>120488.19531</v>
      </c>
      <c r="Y22" s="35">
        <f t="shared" si="0"/>
        <v>93728.017960000012</v>
      </c>
      <c r="Z22" s="36"/>
      <c r="AA22" s="35">
        <v>4153.3074000000006</v>
      </c>
      <c r="AB22" s="35">
        <v>3500.4844500000004</v>
      </c>
      <c r="AC22" s="35">
        <v>7496.8981000000003</v>
      </c>
      <c r="AD22" s="35">
        <v>7995.7502500000001</v>
      </c>
      <c r="AE22" s="41">
        <v>14440.35628</v>
      </c>
      <c r="AF22" s="41">
        <v>8116.9690799999998</v>
      </c>
      <c r="AG22" s="41">
        <v>9059.6298888888905</v>
      </c>
      <c r="AH22" s="41">
        <v>20995.842227777779</v>
      </c>
      <c r="AI22" s="41">
        <v>10768.998788888888</v>
      </c>
      <c r="AJ22" s="41">
        <v>15346.001839999999</v>
      </c>
      <c r="AK22" s="41">
        <v>8903.9128688888886</v>
      </c>
      <c r="AL22" s="41">
        <v>9355.5395833333314</v>
      </c>
      <c r="AM22" s="41">
        <v>8533.7232399999975</v>
      </c>
      <c r="AN22" s="41">
        <v>9382.2317700000003</v>
      </c>
      <c r="AO22" s="41">
        <v>6713.5849900000003</v>
      </c>
      <c r="AP22" s="41">
        <v>4879.5999700000011</v>
      </c>
      <c r="AQ22" s="41">
        <v>5706.3563699999995</v>
      </c>
      <c r="AR22" s="41">
        <v>9991.2353166666708</v>
      </c>
      <c r="AS22" s="41">
        <v>7463.4415999999992</v>
      </c>
      <c r="AT22" s="41">
        <v>8498.7481800000005</v>
      </c>
      <c r="AU22" s="41">
        <v>5896.4795000000004</v>
      </c>
      <c r="AV22" s="41">
        <v>7959.5322100000012</v>
      </c>
      <c r="AW22" s="41">
        <v>10400</v>
      </c>
      <c r="AX22" s="41">
        <v>12266</v>
      </c>
      <c r="AY22" s="41">
        <v>11756</v>
      </c>
      <c r="AZ22" s="41">
        <v>12797</v>
      </c>
      <c r="BA22" s="41">
        <v>11280.411</v>
      </c>
      <c r="BB22" s="41">
        <v>11148.272000000001</v>
      </c>
      <c r="BC22" s="41">
        <v>10161.235000000001</v>
      </c>
      <c r="BD22" s="41">
        <v>10741.482</v>
      </c>
      <c r="BE22" s="41">
        <v>14959</v>
      </c>
      <c r="BF22" s="41">
        <v>6569.2</v>
      </c>
      <c r="BG22" s="41">
        <v>3646</v>
      </c>
      <c r="BH22" s="41">
        <v>6633</v>
      </c>
      <c r="BI22" s="41">
        <v>11646.197</v>
      </c>
      <c r="BJ22" s="41">
        <v>8566.7970000000005</v>
      </c>
      <c r="BK22" s="41">
        <v>5202.0829999999996</v>
      </c>
      <c r="BL22" s="41">
        <v>6202.8919999999998</v>
      </c>
      <c r="BM22" s="41">
        <v>10449.634</v>
      </c>
      <c r="BN22" s="41">
        <v>12070.152</v>
      </c>
      <c r="BO22" s="41">
        <v>46075.080999999998</v>
      </c>
      <c r="BP22" s="41">
        <v>9784.3850000000002</v>
      </c>
      <c r="BQ22" s="41">
        <v>9388.2579999999998</v>
      </c>
      <c r="BR22" s="41">
        <v>10748.079</v>
      </c>
      <c r="BS22" s="41">
        <v>7854.634</v>
      </c>
      <c r="BT22" s="41">
        <v>8386.6550000000007</v>
      </c>
      <c r="BU22" s="41">
        <v>14213.939</v>
      </c>
      <c r="BV22" s="41">
        <v>9702.6919999999991</v>
      </c>
      <c r="BW22" s="41">
        <v>7707.2340000000004</v>
      </c>
      <c r="BX22" s="41">
        <v>6861.9750000000004</v>
      </c>
      <c r="BY22" s="41">
        <v>8215.7720000000008</v>
      </c>
      <c r="BZ22" s="41">
        <v>5391.35</v>
      </c>
      <c r="CA22" s="41">
        <v>6028.3770000000004</v>
      </c>
      <c r="CB22" s="41">
        <v>8201.8760000000002</v>
      </c>
      <c r="CC22" s="41">
        <v>7857.415</v>
      </c>
      <c r="CD22" s="41">
        <v>8350.0040000000008</v>
      </c>
      <c r="CE22" s="41">
        <v>6312.9459999999999</v>
      </c>
      <c r="CF22" s="41">
        <v>11493.998208000001</v>
      </c>
      <c r="CG22" s="41">
        <v>11729.828576</v>
      </c>
      <c r="CH22" s="41">
        <v>12437.017907000001</v>
      </c>
      <c r="CI22" s="41">
        <v>16696.147707000007</v>
      </c>
      <c r="CJ22" s="41">
        <v>7471.5091880000027</v>
      </c>
      <c r="CK22" s="41">
        <v>11598.338063000001</v>
      </c>
      <c r="CL22" s="41">
        <v>12572.158534000015</v>
      </c>
      <c r="CM22" s="41">
        <v>11997.076339000005</v>
      </c>
      <c r="CN22" s="41">
        <v>14648.291161999998</v>
      </c>
      <c r="CO22" s="41">
        <v>18602.132533000007</v>
      </c>
      <c r="CP22" s="41">
        <v>16914.424663999987</v>
      </c>
      <c r="CQ22" s="41">
        <v>14513.463768000003</v>
      </c>
      <c r="CR22" s="41">
        <v>8152.3317650000008</v>
      </c>
      <c r="CS22" s="41">
        <v>16316.574191999989</v>
      </c>
      <c r="CT22" s="41">
        <v>12257.504891999999</v>
      </c>
      <c r="CU22" s="41">
        <v>0</v>
      </c>
      <c r="CV22" s="41">
        <v>0</v>
      </c>
      <c r="CW22" s="41">
        <v>0</v>
      </c>
      <c r="CX22" s="41">
        <v>0</v>
      </c>
      <c r="CY22" s="41">
        <v>15657.158572000002</v>
      </c>
      <c r="CZ22" s="41">
        <v>28921.185451000001</v>
      </c>
      <c r="DA22" s="41">
        <v>18978.751769999984</v>
      </c>
      <c r="DB22" s="41">
        <v>23950.214044199991</v>
      </c>
      <c r="DC22" s="41">
        <v>12818.789874</v>
      </c>
      <c r="DD22" s="41">
        <v>9992.0504390000024</v>
      </c>
      <c r="DE22" s="41">
        <v>14654.324444</v>
      </c>
      <c r="DF22" s="41">
        <v>17066.519061999999</v>
      </c>
      <c r="DG22" s="40">
        <v>24597.053</v>
      </c>
      <c r="DH22" s="41">
        <v>13148.884</v>
      </c>
      <c r="DI22" s="41">
        <v>11993.367812</v>
      </c>
      <c r="DJ22" s="42">
        <v>17405.070810000001</v>
      </c>
      <c r="DK22" s="40">
        <v>12212.328150000001</v>
      </c>
      <c r="DL22" s="41">
        <v>12703.22667</v>
      </c>
      <c r="DM22" s="41">
        <v>35075.703000000001</v>
      </c>
      <c r="DN22" s="41">
        <v>48012.620710000003</v>
      </c>
      <c r="DO22" s="40">
        <v>17220.407189999998</v>
      </c>
      <c r="DP22" s="41">
        <v>20179.46441</v>
      </c>
      <c r="DQ22" s="41">
        <v>21927.408540000004</v>
      </c>
      <c r="DR22" s="42">
        <v>24135.74353</v>
      </c>
      <c r="DS22" s="40">
        <v>21611.439690000003</v>
      </c>
      <c r="DT22" s="41">
        <f>26053426.2/1000</f>
        <v>26053.426199999998</v>
      </c>
      <c r="DU22" s="41">
        <v>23175.604176999997</v>
      </c>
      <c r="DV22" s="33"/>
    </row>
    <row r="23" spans="1:126" x14ac:dyDescent="0.25">
      <c r="A23" s="34" t="s">
        <v>53</v>
      </c>
      <c r="B23" s="35">
        <v>3022.7215499999998</v>
      </c>
      <c r="C23" s="35">
        <v>3330.5583999999999</v>
      </c>
      <c r="D23" s="35">
        <v>2543.1992700000001</v>
      </c>
      <c r="E23" s="35">
        <v>2220.5550900000003</v>
      </c>
      <c r="F23" s="35">
        <v>3334.5023799999999</v>
      </c>
      <c r="G23" s="35">
        <v>5035</v>
      </c>
      <c r="H23" s="35">
        <v>3520.4259999999999</v>
      </c>
      <c r="I23" s="35">
        <v>5279.1260000000002</v>
      </c>
      <c r="J23" s="35">
        <v>6395.4840000000004</v>
      </c>
      <c r="K23" s="35">
        <v>5821.1900000000005</v>
      </c>
      <c r="L23" s="35">
        <v>13608.308999999999</v>
      </c>
      <c r="M23" s="35">
        <v>14089.619000000001</v>
      </c>
      <c r="N23" s="35">
        <v>8628.277</v>
      </c>
      <c r="O23" s="35">
        <v>8721.2880239999995</v>
      </c>
      <c r="P23" s="35">
        <v>11334.405379</v>
      </c>
      <c r="Q23" s="35">
        <v>12145.958537</v>
      </c>
      <c r="R23" s="35">
        <v>13710.934599999997</v>
      </c>
      <c r="S23" s="35">
        <v>7336.1651170000005</v>
      </c>
      <c r="T23" s="35">
        <v>10333.418065</v>
      </c>
      <c r="U23" s="35">
        <v>15290.757639200003</v>
      </c>
      <c r="V23" s="35">
        <v>11257.521934</v>
      </c>
      <c r="W23" s="35">
        <v>18231.095252000003</v>
      </c>
      <c r="X23" s="35">
        <v>11279.77398</v>
      </c>
      <c r="Y23" s="35">
        <f t="shared" si="0"/>
        <v>15733.355059999998</v>
      </c>
      <c r="Z23" s="36"/>
      <c r="AA23" s="35">
        <v>515.42299999999989</v>
      </c>
      <c r="AB23" s="35">
        <v>595.64344999999992</v>
      </c>
      <c r="AC23" s="35">
        <v>1284.2709499999999</v>
      </c>
      <c r="AD23" s="35">
        <v>602.30150000000003</v>
      </c>
      <c r="AE23" s="41">
        <v>569.59349999999995</v>
      </c>
      <c r="AF23" s="41">
        <v>566.55560000000003</v>
      </c>
      <c r="AG23" s="41">
        <v>891.28960000000006</v>
      </c>
      <c r="AH23" s="41">
        <v>702.16205000000002</v>
      </c>
      <c r="AI23" s="41">
        <v>619.49444999999992</v>
      </c>
      <c r="AJ23" s="41">
        <v>1117.6123</v>
      </c>
      <c r="AK23" s="41">
        <v>576.48989000000006</v>
      </c>
      <c r="AL23" s="41">
        <v>529.25517999999988</v>
      </c>
      <c r="AM23" s="41">
        <v>524.19677999999999</v>
      </c>
      <c r="AN23" s="41">
        <v>913.25741999999991</v>
      </c>
      <c r="AO23" s="41">
        <v>468.69394999999997</v>
      </c>
      <c r="AP23" s="41">
        <v>595.99900000000002</v>
      </c>
      <c r="AQ23" s="41">
        <v>629.34833000000003</v>
      </c>
      <c r="AR23" s="41">
        <v>526.51381000000003</v>
      </c>
      <c r="AS23" s="41">
        <v>646.91734999999994</v>
      </c>
      <c r="AT23" s="41">
        <v>676.18250999999998</v>
      </c>
      <c r="AU23" s="41">
        <v>810.75777000000005</v>
      </c>
      <c r="AV23" s="41">
        <v>1200.6447499999999</v>
      </c>
      <c r="AW23" s="41">
        <v>816</v>
      </c>
      <c r="AX23" s="41">
        <v>1628</v>
      </c>
      <c r="AY23" s="41">
        <v>1719</v>
      </c>
      <c r="AZ23" s="41">
        <v>872</v>
      </c>
      <c r="BA23" s="41">
        <v>867.13400000000001</v>
      </c>
      <c r="BB23" s="41">
        <v>1027.127</v>
      </c>
      <c r="BC23" s="41">
        <v>832.06</v>
      </c>
      <c r="BD23" s="41">
        <v>794.10500000000002</v>
      </c>
      <c r="BE23" s="41">
        <v>1827</v>
      </c>
      <c r="BF23" s="41">
        <v>705.12599999999998</v>
      </c>
      <c r="BG23" s="41">
        <v>981</v>
      </c>
      <c r="BH23" s="41">
        <v>1766</v>
      </c>
      <c r="BI23" s="41">
        <v>1141.3</v>
      </c>
      <c r="BJ23" s="41">
        <v>1832.144</v>
      </c>
      <c r="BK23" s="41">
        <v>1223.5999999999999</v>
      </c>
      <c r="BL23" s="41">
        <v>2198.44</v>
      </c>
      <c r="BM23" s="41">
        <v>1157.586</v>
      </c>
      <c r="BN23" s="41">
        <v>1189.7059999999999</v>
      </c>
      <c r="BO23" s="41">
        <v>851.64599999999996</v>
      </c>
      <c r="BP23" s="41">
        <v>2622.252</v>
      </c>
      <c r="BQ23" s="41">
        <v>4364.97</v>
      </c>
      <c r="BR23" s="41">
        <v>5719.12</v>
      </c>
      <c r="BS23" s="41">
        <v>996.24900000000002</v>
      </c>
      <c r="BT23" s="41">
        <v>2527.9699999999998</v>
      </c>
      <c r="BU23" s="41">
        <v>3352.47</v>
      </c>
      <c r="BV23" s="41">
        <v>4424.37</v>
      </c>
      <c r="BW23" s="41">
        <v>4789.2889999999998</v>
      </c>
      <c r="BX23" s="41">
        <v>1523.49</v>
      </c>
      <c r="BY23" s="41">
        <v>1231.5319999999999</v>
      </c>
      <c r="BZ23" s="41">
        <v>1082.2750000000001</v>
      </c>
      <c r="CA23" s="41">
        <v>933.96699999999998</v>
      </c>
      <c r="CB23" s="41">
        <v>5380.5029999999997</v>
      </c>
      <c r="CC23" s="41">
        <v>2214.4029999999998</v>
      </c>
      <c r="CD23" s="41">
        <v>2988.913</v>
      </c>
      <c r="CE23" s="41">
        <v>2202.1010000000001</v>
      </c>
      <c r="CF23" s="41">
        <v>1315.871024</v>
      </c>
      <c r="CG23" s="41">
        <v>3241.038364</v>
      </c>
      <c r="CH23" s="41">
        <v>1178.3717740000002</v>
      </c>
      <c r="CI23" s="41">
        <v>4831.1114920000009</v>
      </c>
      <c r="CJ23" s="41">
        <v>2083.8837489999987</v>
      </c>
      <c r="CK23" s="41">
        <v>5556.2189719999997</v>
      </c>
      <c r="CL23" s="41">
        <v>1603.5885700000006</v>
      </c>
      <c r="CM23" s="41">
        <v>1249.4009199999998</v>
      </c>
      <c r="CN23" s="41">
        <v>3736.7500750000004</v>
      </c>
      <c r="CO23" s="41">
        <v>1798.0114309999997</v>
      </c>
      <c r="CP23" s="41">
        <v>4206.4588469999999</v>
      </c>
      <c r="CQ23" s="41">
        <v>1575.4665109999999</v>
      </c>
      <c r="CR23" s="41">
        <v>6130.9978109999965</v>
      </c>
      <c r="CS23" s="41">
        <v>2599.8682350000004</v>
      </c>
      <c r="CT23" s="41">
        <v>1248.5670870000001</v>
      </c>
      <c r="CU23" s="41">
        <v>1504.1724689999996</v>
      </c>
      <c r="CV23" s="41">
        <v>1983.5573259999999</v>
      </c>
      <c r="CW23" s="41">
        <v>1943.1258139999998</v>
      </c>
      <c r="CX23" s="41">
        <v>3349.8585480000006</v>
      </c>
      <c r="CY23" s="41">
        <v>2995.3943319999985</v>
      </c>
      <c r="CZ23" s="41">
        <v>2045.0393710000001</v>
      </c>
      <c r="DA23" s="41">
        <v>1331.7448690000001</v>
      </c>
      <c r="DB23" s="41">
        <v>3281.2614382000006</v>
      </c>
      <c r="DC23" s="41">
        <v>2672.6294029999999</v>
      </c>
      <c r="DD23" s="41">
        <v>8005.1219290000017</v>
      </c>
      <c r="DE23" s="41">
        <v>1700.5138179999999</v>
      </c>
      <c r="DF23" s="41">
        <v>3241.0501159999999</v>
      </c>
      <c r="DG23" s="40">
        <v>3431.3139999999999</v>
      </c>
      <c r="DH23" s="41">
        <v>2884.6439999999998</v>
      </c>
      <c r="DI23" s="41">
        <v>1810.4688619999999</v>
      </c>
      <c r="DJ23" s="42">
        <v>3358.38229</v>
      </c>
      <c r="DK23" s="40">
        <v>8884.0463900000013</v>
      </c>
      <c r="DL23" s="41">
        <v>4178.1977100000004</v>
      </c>
      <c r="DM23" s="41">
        <v>2233.0783900000001</v>
      </c>
      <c r="DN23" s="41">
        <v>2343.7492900000002</v>
      </c>
      <c r="DO23" s="40">
        <v>3167.43905</v>
      </c>
      <c r="DP23" s="41">
        <v>3535.5072500000001</v>
      </c>
      <c r="DQ23" s="41">
        <v>1857.77781</v>
      </c>
      <c r="DR23" s="42">
        <v>3920.6646799999999</v>
      </c>
      <c r="DS23" s="40">
        <v>5638.9860499999995</v>
      </c>
      <c r="DT23" s="41">
        <f>4315926.52/1000</f>
        <v>4315.92652</v>
      </c>
      <c r="DU23" s="41">
        <v>5649.1170620000003</v>
      </c>
      <c r="DV23" s="33"/>
    </row>
    <row r="24" spans="1:126" x14ac:dyDescent="0.25">
      <c r="A24" s="34" t="s">
        <v>54</v>
      </c>
      <c r="B24" s="35">
        <v>50.8232</v>
      </c>
      <c r="C24" s="35">
        <v>20.862119999999997</v>
      </c>
      <c r="D24" s="35">
        <v>83.071120000000008</v>
      </c>
      <c r="E24" s="35">
        <v>31.299670000000003</v>
      </c>
      <c r="F24" s="35">
        <v>67.453180000000003</v>
      </c>
      <c r="G24" s="35">
        <v>52</v>
      </c>
      <c r="H24" s="35">
        <v>176.68100000000001</v>
      </c>
      <c r="I24" s="35">
        <v>114.58499999999999</v>
      </c>
      <c r="J24" s="35">
        <v>101.119</v>
      </c>
      <c r="K24" s="35">
        <v>43.285999999999994</v>
      </c>
      <c r="L24" s="35">
        <v>118.40199999999999</v>
      </c>
      <c r="M24" s="35">
        <v>73.656999999999996</v>
      </c>
      <c r="N24" s="35">
        <v>53.031999999999996</v>
      </c>
      <c r="O24" s="35">
        <v>170.45076</v>
      </c>
      <c r="P24" s="35">
        <v>133.244913</v>
      </c>
      <c r="Q24" s="35">
        <v>166.70158999999998</v>
      </c>
      <c r="R24" s="35">
        <v>133.412509</v>
      </c>
      <c r="S24" s="35">
        <v>108.85799899999999</v>
      </c>
      <c r="T24" s="35">
        <v>200.66118899999998</v>
      </c>
      <c r="U24" s="35">
        <v>111.0324158</v>
      </c>
      <c r="V24" s="35">
        <v>158.51304399999998</v>
      </c>
      <c r="W24" s="35">
        <v>268.08128199999999</v>
      </c>
      <c r="X24" s="35">
        <v>332.96912399999997</v>
      </c>
      <c r="Y24" s="35">
        <f t="shared" si="0"/>
        <v>320.68314899999996</v>
      </c>
      <c r="Z24" s="36"/>
      <c r="AA24" s="45">
        <v>0.20485</v>
      </c>
      <c r="AB24" s="45">
        <v>14.402400000000002</v>
      </c>
      <c r="AC24" s="45">
        <v>2.4870999999999999</v>
      </c>
      <c r="AD24" s="45">
        <v>46.567250000000001</v>
      </c>
      <c r="AE24" s="46">
        <v>1.5002500000000001</v>
      </c>
      <c r="AF24" s="46">
        <v>0.26860000000000001</v>
      </c>
      <c r="AG24" s="46">
        <v>1.1542999999999999</v>
      </c>
      <c r="AH24" s="46">
        <v>0.74629999999999996</v>
      </c>
      <c r="AI24" s="46">
        <v>8.6385499999999986</v>
      </c>
      <c r="AJ24" s="46">
        <v>10.32297</v>
      </c>
      <c r="AK24" s="46">
        <v>17.97833</v>
      </c>
      <c r="AL24" s="46">
        <v>22.92557</v>
      </c>
      <c r="AM24" s="46">
        <v>32.074979999999996</v>
      </c>
      <c r="AN24" s="46">
        <v>10.09224</v>
      </c>
      <c r="AO24" s="46">
        <v>13.408110000000001</v>
      </c>
      <c r="AP24" s="46">
        <v>16.172150000000002</v>
      </c>
      <c r="AQ24" s="41">
        <v>1.5239200000000002</v>
      </c>
      <c r="AR24" s="41">
        <v>0.19549</v>
      </c>
      <c r="AS24" s="41">
        <v>17.4102</v>
      </c>
      <c r="AT24" s="41">
        <v>48.614640000000001</v>
      </c>
      <c r="AU24" s="41">
        <v>8.7040000000000006E-2</v>
      </c>
      <c r="AV24" s="41">
        <v>1.3412999999999999</v>
      </c>
      <c r="AW24" s="41">
        <v>20</v>
      </c>
      <c r="AX24" s="41">
        <v>13</v>
      </c>
      <c r="AY24" s="41">
        <v>17</v>
      </c>
      <c r="AZ24" s="41">
        <v>2</v>
      </c>
      <c r="BA24" s="41">
        <v>12.407999999999999</v>
      </c>
      <c r="BB24" s="41">
        <v>6.8369999999999997</v>
      </c>
      <c r="BC24" s="41">
        <v>9.8800000000000008</v>
      </c>
      <c r="BD24" s="41">
        <v>147.55600000000001</v>
      </c>
      <c r="BE24" s="41">
        <v>101</v>
      </c>
      <c r="BF24" s="41">
        <v>0.58499999999999996</v>
      </c>
      <c r="BG24" s="41">
        <v>13</v>
      </c>
      <c r="BH24" s="41">
        <v>0</v>
      </c>
      <c r="BI24" s="41">
        <v>77.86</v>
      </c>
      <c r="BJ24" s="41">
        <v>3.6949999999999998</v>
      </c>
      <c r="BK24" s="41">
        <v>1</v>
      </c>
      <c r="BL24" s="41">
        <v>18.564</v>
      </c>
      <c r="BM24" s="41">
        <v>16.106999999999999</v>
      </c>
      <c r="BN24" s="41">
        <v>0</v>
      </c>
      <c r="BO24" s="41">
        <v>19.693000000000001</v>
      </c>
      <c r="BP24" s="41">
        <v>7.4859999999999998</v>
      </c>
      <c r="BQ24" s="41">
        <v>10.664</v>
      </c>
      <c r="BR24" s="41">
        <v>11.388999999999999</v>
      </c>
      <c r="BS24" s="41">
        <v>37.058</v>
      </c>
      <c r="BT24" s="41">
        <v>59.290999999999997</v>
      </c>
      <c r="BU24" s="41">
        <v>3.6320000000000001</v>
      </c>
      <c r="BV24" s="41">
        <v>14.287000000000001</v>
      </c>
      <c r="BW24" s="41">
        <v>41.55</v>
      </c>
      <c r="BX24" s="41">
        <v>14.188000000000001</v>
      </c>
      <c r="BY24" s="41">
        <v>1.2210000000000001</v>
      </c>
      <c r="BZ24" s="41">
        <v>37.267000000000003</v>
      </c>
      <c r="CA24" s="41">
        <v>13.817</v>
      </c>
      <c r="CB24" s="41">
        <v>0.72699999999999998</v>
      </c>
      <c r="CC24" s="41">
        <v>62.505000000000003</v>
      </c>
      <c r="CD24" s="41">
        <v>54.043999999999997</v>
      </c>
      <c r="CE24" s="41">
        <v>22.603000000000002</v>
      </c>
      <c r="CF24" s="41">
        <v>31.298760000000001</v>
      </c>
      <c r="CG24" s="41">
        <v>19.685153999999997</v>
      </c>
      <c r="CH24" s="41">
        <v>24.559852000000003</v>
      </c>
      <c r="CI24" s="41">
        <v>17.148285000000001</v>
      </c>
      <c r="CJ24" s="41">
        <v>71.851622000000006</v>
      </c>
      <c r="CK24" s="41">
        <v>0.90049999999999997</v>
      </c>
      <c r="CL24" s="41">
        <v>30.242987999999997</v>
      </c>
      <c r="CM24" s="41">
        <v>104.465262</v>
      </c>
      <c r="CN24" s="41">
        <v>31.092839999999999</v>
      </c>
      <c r="CO24" s="41">
        <v>10.226031000000001</v>
      </c>
      <c r="CP24" s="41">
        <v>4.3208550000000008</v>
      </c>
      <c r="CQ24" s="41">
        <v>35.402658000000002</v>
      </c>
      <c r="CR24" s="41">
        <v>83.462964999999997</v>
      </c>
      <c r="CS24" s="41">
        <v>20.193989999999999</v>
      </c>
      <c r="CT24" s="41">
        <v>15.805037</v>
      </c>
      <c r="CU24" s="41">
        <v>34.568567999999999</v>
      </c>
      <c r="CV24" s="41">
        <v>38.290403999999995</v>
      </c>
      <c r="CW24" s="41">
        <v>5.1551250000000008</v>
      </c>
      <c r="CX24" s="41">
        <v>36.256815000000003</v>
      </c>
      <c r="CY24" s="41">
        <v>26.426690999999998</v>
      </c>
      <c r="CZ24" s="41">
        <v>132.82255799999999</v>
      </c>
      <c r="DA24" s="41">
        <v>27.929069000000002</v>
      </c>
      <c r="DB24" s="41">
        <v>40.421399799999996</v>
      </c>
      <c r="DC24" s="41">
        <v>14.018878999999998</v>
      </c>
      <c r="DD24" s="41">
        <v>28.663067999999999</v>
      </c>
      <c r="DE24" s="41">
        <v>23.707440000000002</v>
      </c>
      <c r="DF24" s="41">
        <v>23.578603999999999</v>
      </c>
      <c r="DG24" s="40">
        <v>107.938</v>
      </c>
      <c r="DH24" s="41">
        <v>3.2890000000000001</v>
      </c>
      <c r="DI24" s="41">
        <v>33.165142000000003</v>
      </c>
      <c r="DJ24" s="42">
        <v>41.15954</v>
      </c>
      <c r="DK24" s="40">
        <v>18.822340000000001</v>
      </c>
      <c r="DL24" s="41">
        <v>174.93425999999997</v>
      </c>
      <c r="DM24" s="41">
        <v>88.383210000000005</v>
      </c>
      <c r="DN24" s="41">
        <v>38.630459999999999</v>
      </c>
      <c r="DO24" s="40">
        <v>61.820479999999996</v>
      </c>
      <c r="DP24" s="41">
        <v>144.134974</v>
      </c>
      <c r="DQ24" s="41">
        <v>131.25021000000001</v>
      </c>
      <c r="DR24" s="42">
        <v>3.4552559999999999</v>
      </c>
      <c r="DS24" s="40">
        <v>166.47034299999999</v>
      </c>
      <c r="DT24" s="41">
        <f>19507.34/1000</f>
        <v>19.507339999999999</v>
      </c>
      <c r="DU24" s="41">
        <v>23.441275999999998</v>
      </c>
      <c r="DV24" s="33"/>
    </row>
    <row r="25" spans="1:126" x14ac:dyDescent="0.25">
      <c r="A25" s="34" t="s">
        <v>55</v>
      </c>
      <c r="B25" s="35">
        <v>7074.1437000000005</v>
      </c>
      <c r="C25" s="35">
        <v>10169.831082222223</v>
      </c>
      <c r="D25" s="35">
        <v>7859.1645100000005</v>
      </c>
      <c r="E25" s="35">
        <v>6974.29025</v>
      </c>
      <c r="F25" s="35">
        <v>11861.66452</v>
      </c>
      <c r="G25" s="35">
        <v>11129</v>
      </c>
      <c r="H25" s="35">
        <v>13519.383</v>
      </c>
      <c r="I25" s="35">
        <v>11477.333000000001</v>
      </c>
      <c r="J25" s="35">
        <v>9817.8100000000013</v>
      </c>
      <c r="K25" s="35">
        <v>8892.6550000000007</v>
      </c>
      <c r="L25" s="35">
        <v>10389.054999999998</v>
      </c>
      <c r="M25" s="35">
        <v>11254.505999999999</v>
      </c>
      <c r="N25" s="35">
        <v>14525.939</v>
      </c>
      <c r="O25" s="35">
        <v>25539.710208000004</v>
      </c>
      <c r="P25" s="35">
        <v>30210.618878999994</v>
      </c>
      <c r="Q25" s="35">
        <v>32915.339977500007</v>
      </c>
      <c r="R25" s="35">
        <v>31302.017166999998</v>
      </c>
      <c r="S25" s="35">
        <v>33205.792451000001</v>
      </c>
      <c r="T25" s="35">
        <v>34463.024074000001</v>
      </c>
      <c r="U25" s="35">
        <v>22976.067257799994</v>
      </c>
      <c r="V25" s="35">
        <v>23064.770538999997</v>
      </c>
      <c r="W25" s="35">
        <v>25382.138189000001</v>
      </c>
      <c r="X25" s="35">
        <v>33495.623050000002</v>
      </c>
      <c r="Y25" s="35">
        <f t="shared" si="0"/>
        <v>31374.369139999999</v>
      </c>
      <c r="Z25" s="36"/>
      <c r="AA25" s="35">
        <v>1264.1650500000001</v>
      </c>
      <c r="AB25" s="35">
        <v>1510.0598500000001</v>
      </c>
      <c r="AC25" s="35">
        <v>1881.4231500000001</v>
      </c>
      <c r="AD25" s="35">
        <v>2197.9529500000003</v>
      </c>
      <c r="AE25" s="41">
        <v>1273.8491000000001</v>
      </c>
      <c r="AF25" s="41">
        <v>1720.9185</v>
      </c>
      <c r="AG25" s="41">
        <v>2330.4405499999998</v>
      </c>
      <c r="AH25" s="41">
        <v>2259.7539000000002</v>
      </c>
      <c r="AI25" s="41">
        <v>2972.1228222222221</v>
      </c>
      <c r="AJ25" s="41">
        <v>2607.5138099999999</v>
      </c>
      <c r="AK25" s="41">
        <v>1754.2253599999999</v>
      </c>
      <c r="AL25" s="41">
        <v>2482.5576700000011</v>
      </c>
      <c r="AM25" s="41">
        <v>1450.9392900000007</v>
      </c>
      <c r="AN25" s="41">
        <v>2171.4421899999998</v>
      </c>
      <c r="AO25" s="41">
        <v>1483.6689300000007</v>
      </c>
      <c r="AP25" s="41">
        <v>2584.1183699999992</v>
      </c>
      <c r="AQ25" s="41">
        <v>1421.8955699999995</v>
      </c>
      <c r="AR25" s="41">
        <v>1484.6073800000001</v>
      </c>
      <c r="AS25" s="41">
        <v>2336.7514799999994</v>
      </c>
      <c r="AT25" s="41">
        <v>3693.4558800000004</v>
      </c>
      <c r="AU25" s="41">
        <v>2066.9681399999999</v>
      </c>
      <c r="AV25" s="41">
        <v>3764.48902</v>
      </c>
      <c r="AW25" s="41">
        <v>3466</v>
      </c>
      <c r="AX25" s="41">
        <v>3731</v>
      </c>
      <c r="AY25" s="41">
        <v>2089</v>
      </c>
      <c r="AZ25" s="41">
        <v>1843</v>
      </c>
      <c r="BA25" s="41">
        <v>2749.7069999999999</v>
      </c>
      <c r="BB25" s="41">
        <v>4235.5510000000004</v>
      </c>
      <c r="BC25" s="41">
        <v>2707.3490000000002</v>
      </c>
      <c r="BD25" s="41">
        <v>3826.7759999999998</v>
      </c>
      <c r="BE25" s="41">
        <v>2931</v>
      </c>
      <c r="BF25" s="41">
        <v>2868.3330000000001</v>
      </c>
      <c r="BG25" s="41">
        <v>2221</v>
      </c>
      <c r="BH25" s="41">
        <v>3457</v>
      </c>
      <c r="BI25" s="41">
        <v>2508.0949999999998</v>
      </c>
      <c r="BJ25" s="41">
        <v>2912.7280000000001</v>
      </c>
      <c r="BK25" s="41">
        <v>2012.836</v>
      </c>
      <c r="BL25" s="41">
        <v>2384.1509999999998</v>
      </c>
      <c r="BM25" s="41">
        <v>2096.5050000000001</v>
      </c>
      <c r="BN25" s="41">
        <v>2801.6680000000001</v>
      </c>
      <c r="BO25" s="41">
        <v>1632.836</v>
      </c>
      <c r="BP25" s="41">
        <v>2361.6460000000002</v>
      </c>
      <c r="BQ25" s="41">
        <v>2070.598</v>
      </c>
      <c r="BR25" s="41">
        <v>3365.2109999999998</v>
      </c>
      <c r="BS25" s="41">
        <v>2731.5329999999999</v>
      </c>
      <c r="BT25" s="41">
        <v>2221.7130000000002</v>
      </c>
      <c r="BU25" s="41">
        <v>2742.5509999999999</v>
      </c>
      <c r="BV25" s="41">
        <v>4637.2039999999997</v>
      </c>
      <c r="BW25" s="41">
        <v>1930.7439999999999</v>
      </c>
      <c r="BX25" s="41">
        <v>1944.0070000000001</v>
      </c>
      <c r="BY25" s="41">
        <v>3614.6959999999999</v>
      </c>
      <c r="BZ25" s="41">
        <v>3973.8879999999999</v>
      </c>
      <c r="CA25" s="41">
        <v>3838.5239999999999</v>
      </c>
      <c r="CB25" s="41">
        <v>3098.8310000000001</v>
      </c>
      <c r="CC25" s="41">
        <v>4796.3220000000001</v>
      </c>
      <c r="CD25" s="41">
        <v>4600.4489999999996</v>
      </c>
      <c r="CE25" s="41">
        <v>4005.1179999999999</v>
      </c>
      <c r="CF25" s="41">
        <v>12137.821208000001</v>
      </c>
      <c r="CG25" s="41">
        <v>7487.6422139999986</v>
      </c>
      <c r="CH25" s="41">
        <v>8548.3170329999939</v>
      </c>
      <c r="CI25" s="41">
        <v>9184.0885610000005</v>
      </c>
      <c r="CJ25" s="41">
        <v>4990.5710710000003</v>
      </c>
      <c r="CK25" s="41">
        <v>10447.681057500005</v>
      </c>
      <c r="CL25" s="41">
        <v>6886.4924639999981</v>
      </c>
      <c r="CM25" s="41">
        <v>6793.1122170000017</v>
      </c>
      <c r="CN25" s="41">
        <v>8788.0542390000028</v>
      </c>
      <c r="CO25" s="41">
        <v>8162.2705749999977</v>
      </c>
      <c r="CP25" s="41">
        <v>6123.1292850000018</v>
      </c>
      <c r="CQ25" s="41">
        <v>5289.0292309999986</v>
      </c>
      <c r="CR25" s="41">
        <v>11727.588076000002</v>
      </c>
      <c r="CS25" s="41">
        <v>6001.080023999999</v>
      </c>
      <c r="CT25" s="41">
        <v>17024.953525999998</v>
      </c>
      <c r="CU25" s="41">
        <v>5152.1059049999994</v>
      </c>
      <c r="CV25" s="41">
        <v>5027.6529960000016</v>
      </c>
      <c r="CW25" s="41">
        <v>7212.2163459999992</v>
      </c>
      <c r="CX25" s="41">
        <v>7297.5616479999999</v>
      </c>
      <c r="CY25" s="41">
        <v>6957.3263310000002</v>
      </c>
      <c r="CZ25" s="41">
        <v>12995.919749000001</v>
      </c>
      <c r="DA25" s="41">
        <v>5833.557585999999</v>
      </c>
      <c r="DB25" s="41">
        <v>7825.3802547999985</v>
      </c>
      <c r="DC25" s="41">
        <v>4704.0418959999997</v>
      </c>
      <c r="DD25" s="41">
        <v>4613.0875209999986</v>
      </c>
      <c r="DE25" s="41">
        <v>6018.2087590000001</v>
      </c>
      <c r="DF25" s="41">
        <v>5867.9777799999993</v>
      </c>
      <c r="DG25" s="40">
        <v>6517.0439999999999</v>
      </c>
      <c r="DH25" s="41">
        <v>4661.54</v>
      </c>
      <c r="DI25" s="41">
        <v>7186.381359</v>
      </c>
      <c r="DJ25" s="42">
        <v>7675.7897700000003</v>
      </c>
      <c r="DK25" s="40">
        <v>4438.1617100000003</v>
      </c>
      <c r="DL25" s="41">
        <v>6081.8053499999996</v>
      </c>
      <c r="DM25" s="41">
        <v>7192.5472699999991</v>
      </c>
      <c r="DN25" s="41">
        <v>10554.963440000001</v>
      </c>
      <c r="DO25" s="40">
        <v>8496.6844999999994</v>
      </c>
      <c r="DP25" s="41">
        <v>7251.4278400000003</v>
      </c>
      <c r="DQ25" s="41">
        <v>7783.2804999999998</v>
      </c>
      <c r="DR25" s="42">
        <v>8537.7395099999994</v>
      </c>
      <c r="DS25" s="40">
        <v>7194.7517400000006</v>
      </c>
      <c r="DT25" s="41">
        <f>7858597.39/1000</f>
        <v>7858.5973899999999</v>
      </c>
      <c r="DU25" s="41">
        <v>8826.4377020000011</v>
      </c>
      <c r="DV25" s="33"/>
    </row>
    <row r="26" spans="1:126" x14ac:dyDescent="0.25">
      <c r="A26" s="23" t="s">
        <v>56</v>
      </c>
      <c r="B26" s="47">
        <v>3.4611999999999998</v>
      </c>
      <c r="C26" s="48">
        <v>10.418469999999999</v>
      </c>
      <c r="D26" s="48">
        <v>22.969729999999995</v>
      </c>
      <c r="E26" s="48">
        <v>35.484870000000001</v>
      </c>
      <c r="F26" s="48">
        <v>485.97311000000008</v>
      </c>
      <c r="G26" s="48">
        <v>31</v>
      </c>
      <c r="H26" s="48">
        <v>17.151</v>
      </c>
      <c r="I26" s="48">
        <v>13.739000000000001</v>
      </c>
      <c r="J26" s="48">
        <v>16.658000000000001</v>
      </c>
      <c r="K26" s="48">
        <v>15.602</v>
      </c>
      <c r="L26" s="48">
        <v>26.526</v>
      </c>
      <c r="M26" s="48">
        <v>20.51</v>
      </c>
      <c r="N26" s="48">
        <v>43.582000000000001</v>
      </c>
      <c r="O26" s="35">
        <v>20.903270000000003</v>
      </c>
      <c r="P26" s="35">
        <v>16.174315</v>
      </c>
      <c r="Q26" s="35">
        <v>24.581526500000002</v>
      </c>
      <c r="R26" s="35">
        <v>11.538091999999999</v>
      </c>
      <c r="S26" s="48">
        <v>86.314116999999996</v>
      </c>
      <c r="T26" s="48">
        <v>22.185233</v>
      </c>
      <c r="U26" s="48">
        <v>12.947272999999999</v>
      </c>
      <c r="V26" s="48">
        <v>9.653964000000002</v>
      </c>
      <c r="W26" s="48">
        <v>8.6555699999999991</v>
      </c>
      <c r="X26" s="48">
        <v>30.844215000000002</v>
      </c>
      <c r="Y26" s="35">
        <f t="shared" si="0"/>
        <v>17.287295999999998</v>
      </c>
      <c r="Z26" s="49"/>
      <c r="AA26" s="45">
        <v>3.6490500000000003</v>
      </c>
      <c r="AB26" s="45">
        <v>12.171149999999999</v>
      </c>
      <c r="AC26" s="45">
        <v>0</v>
      </c>
      <c r="AD26" s="45">
        <v>0.10965000000000001</v>
      </c>
      <c r="AE26" s="46">
        <v>2.4267500000000002</v>
      </c>
      <c r="AF26" s="46">
        <v>0.92479999999999996</v>
      </c>
      <c r="AG26" s="46">
        <v>0.48194999999999999</v>
      </c>
      <c r="AH26" s="46">
        <v>1.26735</v>
      </c>
      <c r="AI26" s="46">
        <v>1.3837999999999999</v>
      </c>
      <c r="AJ26" s="46">
        <v>7.2853699999999995</v>
      </c>
      <c r="AK26" s="46">
        <v>10.29942</v>
      </c>
      <c r="AL26" s="46">
        <v>12.573889999999999</v>
      </c>
      <c r="AM26" s="46">
        <v>0</v>
      </c>
      <c r="AN26" s="46">
        <v>9.6420000000000006E-2</v>
      </c>
      <c r="AO26" s="46">
        <v>13.2652</v>
      </c>
      <c r="AP26" s="46">
        <v>0.35791000000000001</v>
      </c>
      <c r="AQ26" s="41">
        <v>11.32504</v>
      </c>
      <c r="AR26" s="41">
        <v>10.536719999999999</v>
      </c>
      <c r="AS26" s="41">
        <v>3.1979699999999998</v>
      </c>
      <c r="AT26" s="41">
        <v>1.4128600000000002</v>
      </c>
      <c r="AU26" s="41">
        <v>7.0637400000000001</v>
      </c>
      <c r="AV26" s="41">
        <v>474.29854000000006</v>
      </c>
      <c r="AW26" s="41">
        <v>15</v>
      </c>
      <c r="AX26" s="41">
        <v>7</v>
      </c>
      <c r="AY26" s="41">
        <v>9</v>
      </c>
      <c r="AZ26" s="41">
        <v>0</v>
      </c>
      <c r="BA26" s="41">
        <v>8.0139999999999993</v>
      </c>
      <c r="BB26" s="41">
        <v>6.9160000000000004</v>
      </c>
      <c r="BC26" s="41">
        <v>2.2210000000000001</v>
      </c>
      <c r="BD26" s="41">
        <v>0</v>
      </c>
      <c r="BE26" s="41">
        <v>4</v>
      </c>
      <c r="BF26" s="41">
        <v>1.7390000000000001</v>
      </c>
      <c r="BG26" s="41">
        <v>0</v>
      </c>
      <c r="BH26" s="41">
        <v>8</v>
      </c>
      <c r="BI26" s="41">
        <v>0.39700000000000002</v>
      </c>
      <c r="BJ26" s="41">
        <v>14.991</v>
      </c>
      <c r="BK26" s="41">
        <v>0.52500000000000002</v>
      </c>
      <c r="BL26" s="41">
        <v>0.745</v>
      </c>
      <c r="BM26" s="41">
        <v>5.1680000000000001</v>
      </c>
      <c r="BN26" s="41">
        <v>7.0000000000000001E-3</v>
      </c>
      <c r="BO26" s="41">
        <v>8</v>
      </c>
      <c r="BP26" s="41">
        <v>2.427</v>
      </c>
      <c r="BQ26" s="41">
        <v>2.5190000000000001</v>
      </c>
      <c r="BR26" s="41">
        <v>9.8000000000000004E-2</v>
      </c>
      <c r="BS26" s="41">
        <v>15.632999999999999</v>
      </c>
      <c r="BT26" s="41">
        <v>8.2759999999999998</v>
      </c>
      <c r="BU26" s="41">
        <v>0.379</v>
      </c>
      <c r="BV26" s="41">
        <v>19.315000000000001</v>
      </c>
      <c r="BW26" s="41">
        <v>0.64200000000000002</v>
      </c>
      <c r="BX26" s="41">
        <v>0.17399999999999999</v>
      </c>
      <c r="BY26" s="41">
        <v>2.5640000000000001</v>
      </c>
      <c r="BZ26" s="41">
        <v>1.6279999999999999</v>
      </c>
      <c r="CA26" s="41">
        <v>37.445999999999998</v>
      </c>
      <c r="CB26" s="41">
        <v>1.944</v>
      </c>
      <c r="CC26" s="41">
        <v>1.675</v>
      </c>
      <c r="CD26" s="41">
        <v>11.393000000000001</v>
      </c>
      <c r="CE26" s="41">
        <v>5.6959999999999997</v>
      </c>
      <c r="CF26" s="41">
        <v>2.1392699999999998</v>
      </c>
      <c r="CG26" s="41">
        <v>2.84375</v>
      </c>
      <c r="CH26" s="41">
        <v>2.5421559999999999</v>
      </c>
      <c r="CI26" s="41">
        <v>2.4795059999999998</v>
      </c>
      <c r="CJ26" s="41">
        <v>8.308902999999999</v>
      </c>
      <c r="CK26" s="41">
        <v>9.0493684999999999</v>
      </c>
      <c r="CL26" s="41">
        <v>12.578582000000001</v>
      </c>
      <c r="CM26" s="41">
        <v>1.7623140000000002</v>
      </c>
      <c r="CN26" s="41">
        <v>1.191262</v>
      </c>
      <c r="CO26" s="41">
        <v>3.6697489999999999</v>
      </c>
      <c r="CP26" s="41">
        <v>0.26358399999999998</v>
      </c>
      <c r="CQ26" s="41">
        <v>0.81179699999999999</v>
      </c>
      <c r="CR26" s="41">
        <v>6.7929619999999993</v>
      </c>
      <c r="CS26" s="41">
        <v>22.396749000000003</v>
      </c>
      <c r="CT26" s="41">
        <v>36.153824999999998</v>
      </c>
      <c r="CU26" s="41">
        <v>0</v>
      </c>
      <c r="CV26" s="41">
        <v>27.763542999999999</v>
      </c>
      <c r="CW26" s="41">
        <v>7.4049530000000008</v>
      </c>
      <c r="CX26" s="41">
        <v>1</v>
      </c>
      <c r="CY26" s="41">
        <v>5.0807640000000003</v>
      </c>
      <c r="CZ26" s="41">
        <v>8.6995159999999991</v>
      </c>
      <c r="DA26" s="41">
        <v>3.8096649999999999</v>
      </c>
      <c r="DB26" s="41">
        <v>2</v>
      </c>
      <c r="DC26" s="41">
        <v>7.1376080000000002</v>
      </c>
      <c r="DD26" s="41">
        <v>0</v>
      </c>
      <c r="DE26" s="41">
        <v>2.1292739999999997</v>
      </c>
      <c r="DF26" s="41">
        <v>6.6986900000000009</v>
      </c>
      <c r="DG26" s="40">
        <v>0.82599999999999996</v>
      </c>
      <c r="DH26" s="41">
        <v>0</v>
      </c>
      <c r="DI26" s="41">
        <v>0.22466999999999998</v>
      </c>
      <c r="DJ26" s="42">
        <v>2.1632099999999999</v>
      </c>
      <c r="DK26" s="40">
        <v>0.66574</v>
      </c>
      <c r="DL26" s="41">
        <v>5.6019499999999995</v>
      </c>
      <c r="DM26" s="41">
        <v>0.76752900000000002</v>
      </c>
      <c r="DN26" s="41">
        <v>13.014060000000001</v>
      </c>
      <c r="DO26" s="40">
        <v>2.7189070000000002</v>
      </c>
      <c r="DP26" s="41">
        <v>14.343719</v>
      </c>
      <c r="DQ26" s="41">
        <v>5.6468899999999991</v>
      </c>
      <c r="DR26" s="42">
        <v>3.0884560000000003</v>
      </c>
      <c r="DS26" s="50">
        <v>6.7665499999999996</v>
      </c>
      <c r="DT26" s="51">
        <f>1785.4/1000</f>
        <v>1.7854000000000001</v>
      </c>
      <c r="DU26" s="51">
        <v>6.0962189999999996</v>
      </c>
      <c r="DV26" s="52"/>
    </row>
    <row r="27" spans="1:126" x14ac:dyDescent="0.25">
      <c r="A27" s="23" t="s">
        <v>57</v>
      </c>
      <c r="B27" s="48">
        <v>370742.73735000007</v>
      </c>
      <c r="C27" s="48">
        <v>440591.66653000005</v>
      </c>
      <c r="D27" s="48">
        <v>396735.0460011111</v>
      </c>
      <c r="E27" s="48">
        <v>391777.66946000006</v>
      </c>
      <c r="F27" s="48">
        <v>465026.20994999999</v>
      </c>
      <c r="G27" s="48">
        <v>549506</v>
      </c>
      <c r="H27" s="48">
        <v>616716.02832000004</v>
      </c>
      <c r="I27" s="48">
        <v>593471.88300000003</v>
      </c>
      <c r="J27" s="48">
        <v>626072.96900000004</v>
      </c>
      <c r="K27" s="48">
        <v>650090.13600000006</v>
      </c>
      <c r="L27" s="48">
        <v>669399.80000000005</v>
      </c>
      <c r="M27" s="48">
        <v>773152.83100000001</v>
      </c>
      <c r="N27" s="48">
        <v>704623.24699999997</v>
      </c>
      <c r="O27" s="53">
        <v>777214.24364600005</v>
      </c>
      <c r="P27" s="53">
        <v>782464.49332299992</v>
      </c>
      <c r="Q27" s="53">
        <v>802914.0750645001</v>
      </c>
      <c r="R27" s="53">
        <v>782456.02140600001</v>
      </c>
      <c r="S27" s="48">
        <v>800519.92002600001</v>
      </c>
      <c r="T27" s="48">
        <v>882914.12365499989</v>
      </c>
      <c r="U27" s="48">
        <v>853318.30051179999</v>
      </c>
      <c r="V27" s="48">
        <v>820662.25295800006</v>
      </c>
      <c r="W27" s="48">
        <v>897520.95214100007</v>
      </c>
      <c r="X27" s="48">
        <v>1206031.6178889999</v>
      </c>
      <c r="Y27" s="54">
        <f t="shared" si="0"/>
        <v>1214256.8705290002</v>
      </c>
      <c r="Z27" s="55"/>
      <c r="AA27" s="56">
        <v>61362.025899999993</v>
      </c>
      <c r="AB27" s="53">
        <v>62269.927300000018</v>
      </c>
      <c r="AC27" s="53">
        <v>84706.95180000001</v>
      </c>
      <c r="AD27" s="53">
        <v>89169.3554</v>
      </c>
      <c r="AE27" s="57">
        <v>92370.904530000029</v>
      </c>
      <c r="AF27" s="57">
        <v>104495.52562</v>
      </c>
      <c r="AG27" s="57">
        <v>100966.15005</v>
      </c>
      <c r="AH27" s="57">
        <v>118339.05249999998</v>
      </c>
      <c r="AI27" s="57">
        <v>106980.955</v>
      </c>
      <c r="AJ27" s="57">
        <v>114305.50898000001</v>
      </c>
      <c r="AK27" s="57">
        <v>105728.66308111111</v>
      </c>
      <c r="AL27" s="57">
        <v>103362.35699999999</v>
      </c>
      <c r="AM27" s="57">
        <v>86993.20597999997</v>
      </c>
      <c r="AN27" s="57">
        <v>100650.81994</v>
      </c>
      <c r="AO27" s="57">
        <v>93642.800820000019</v>
      </c>
      <c r="AP27" s="57">
        <v>100467.34448999999</v>
      </c>
      <c r="AQ27" s="57">
        <v>95621.505589999986</v>
      </c>
      <c r="AR27" s="57">
        <v>102046.01856000004</v>
      </c>
      <c r="AS27" s="57">
        <v>110217.81850000001</v>
      </c>
      <c r="AT27" s="57">
        <v>123742.70922999999</v>
      </c>
      <c r="AU27" s="57">
        <v>93252.113349999985</v>
      </c>
      <c r="AV27" s="57">
        <v>137813.56887000002</v>
      </c>
      <c r="AW27" s="57">
        <v>125292</v>
      </c>
      <c r="AX27" s="57">
        <v>151355</v>
      </c>
      <c r="AY27" s="57">
        <v>134367</v>
      </c>
      <c r="AZ27" s="57">
        <v>138492</v>
      </c>
      <c r="BA27" s="57">
        <v>166245.91200000001</v>
      </c>
      <c r="BB27" s="57">
        <v>168705.16399999999</v>
      </c>
      <c r="BC27" s="57">
        <v>133444.052</v>
      </c>
      <c r="BD27" s="57">
        <v>148320.90031999999</v>
      </c>
      <c r="BE27" s="57">
        <v>173445</v>
      </c>
      <c r="BF27" s="57">
        <v>138429.883</v>
      </c>
      <c r="BG27" s="57">
        <v>141828</v>
      </c>
      <c r="BH27" s="57">
        <v>139769</v>
      </c>
      <c r="BI27" s="57">
        <v>198204.318</v>
      </c>
      <c r="BJ27" s="57">
        <v>179385.62400000001</v>
      </c>
      <c r="BK27" s="57">
        <v>117294.77800000002</v>
      </c>
      <c r="BL27" s="57">
        <v>131188.24899999995</v>
      </c>
      <c r="BM27" s="57">
        <v>133957.508</v>
      </c>
      <c r="BN27" s="57">
        <v>176338.78300000002</v>
      </c>
      <c r="BO27" s="57">
        <v>176410.30600000001</v>
      </c>
      <c r="BP27" s="57">
        <v>163383.53900000002</v>
      </c>
      <c r="BQ27" s="57">
        <v>169328.519</v>
      </c>
      <c r="BR27" s="57">
        <v>185480.47500000001</v>
      </c>
      <c r="BS27" s="57">
        <v>155626.71399999998</v>
      </c>
      <c r="BT27" s="57">
        <v>158964.092</v>
      </c>
      <c r="BU27" s="57">
        <v>169818.14300000001</v>
      </c>
      <c r="BV27" s="57">
        <v>254641.12099999998</v>
      </c>
      <c r="BW27" s="57">
        <v>174877.43100000001</v>
      </c>
      <c r="BX27" s="57">
        <v>173816.136</v>
      </c>
      <c r="BY27" s="57">
        <v>180240.946</v>
      </c>
      <c r="BZ27" s="57">
        <v>178167.584</v>
      </c>
      <c r="CA27" s="57">
        <v>159324.652</v>
      </c>
      <c r="CB27" s="57">
        <v>186890.065</v>
      </c>
      <c r="CC27" s="57">
        <v>206854.872</v>
      </c>
      <c r="CD27" s="57">
        <v>197766.50599999999</v>
      </c>
      <c r="CE27" s="58">
        <v>180167.00400000002</v>
      </c>
      <c r="CF27" s="57">
        <v>192425.86164600003</v>
      </c>
      <c r="CG27" s="57">
        <v>219020.84693800003</v>
      </c>
      <c r="CH27" s="57">
        <v>204045.519118</v>
      </c>
      <c r="CI27" s="57">
        <v>178999.40002400003</v>
      </c>
      <c r="CJ27" s="57">
        <v>180398.727243</v>
      </c>
      <c r="CK27" s="57">
        <v>200963.18937050001</v>
      </c>
      <c r="CL27" s="57">
        <v>202850.99955000001</v>
      </c>
      <c r="CM27" s="57">
        <v>196025.25214900001</v>
      </c>
      <c r="CN27" s="57">
        <v>203074.63399500001</v>
      </c>
      <c r="CO27" s="57">
        <v>199338.02187500003</v>
      </c>
      <c r="CP27" s="57">
        <v>203020.45728099995</v>
      </c>
      <c r="CQ27" s="58">
        <v>189244.47893500002</v>
      </c>
      <c r="CR27" s="57">
        <v>190853.06331500006</v>
      </c>
      <c r="CS27" s="57">
        <v>215045.51569299999</v>
      </c>
      <c r="CT27" s="57">
        <v>224376.67924199998</v>
      </c>
      <c r="CU27" s="57">
        <v>167913.25757999998</v>
      </c>
      <c r="CV27" s="57">
        <v>193184.467511</v>
      </c>
      <c r="CW27" s="57">
        <v>214013.48278099997</v>
      </c>
      <c r="CX27" s="57">
        <v>223537.47499099991</v>
      </c>
      <c r="CY27" s="57">
        <v>210880.78380599999</v>
      </c>
      <c r="CZ27" s="57">
        <v>234482.38207699999</v>
      </c>
      <c r="DA27" s="57">
        <v>230720.11309000006</v>
      </c>
      <c r="DB27" s="57">
        <v>272497.13393479999</v>
      </c>
      <c r="DC27" s="57">
        <v>189301.24119899998</v>
      </c>
      <c r="DD27" s="57">
        <v>160799.81228800004</v>
      </c>
      <c r="DE27" s="57">
        <v>190888.20789600001</v>
      </c>
      <c r="DF27" s="57">
        <v>218893.62206199998</v>
      </c>
      <c r="DG27" s="58">
        <v>206819.97899999999</v>
      </c>
      <c r="DH27" s="57">
        <v>204060.44399999999</v>
      </c>
      <c r="DI27" s="57">
        <v>198285.69543100006</v>
      </c>
      <c r="DJ27" s="59">
        <v>254012.22880999997</v>
      </c>
      <c r="DK27" s="58">
        <v>196282.93295000002</v>
      </c>
      <c r="DL27" s="57">
        <v>248940.09495000006</v>
      </c>
      <c r="DM27" s="57">
        <v>309135.71587899997</v>
      </c>
      <c r="DN27" s="57">
        <v>334649.87180000002</v>
      </c>
      <c r="DO27" s="58">
        <v>267331.59966699989</v>
      </c>
      <c r="DP27" s="57">
        <v>294914.43054299994</v>
      </c>
      <c r="DQ27" s="57">
        <v>291714.36650000006</v>
      </c>
      <c r="DR27" s="59">
        <v>320621.95429599995</v>
      </c>
      <c r="DS27" s="50">
        <f>269718895.483/1000</f>
        <v>269718.89548299997</v>
      </c>
      <c r="DT27" s="51">
        <f>332201654.25/1000</f>
        <v>332201.65425000002</v>
      </c>
      <c r="DU27" s="51">
        <v>312037.20656000002</v>
      </c>
      <c r="DV27" s="52"/>
    </row>
    <row r="28" spans="1:126" x14ac:dyDescent="0.25">
      <c r="A28" s="60" t="s">
        <v>58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54"/>
      <c r="Z28" s="35"/>
      <c r="AA28" s="35"/>
      <c r="AB28" s="35"/>
      <c r="AC28" s="35"/>
      <c r="AD28" s="35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</row>
    <row r="29" spans="1:126" x14ac:dyDescent="0.25">
      <c r="A29" s="61" t="s">
        <v>59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</row>
    <row r="30" spans="1:126" x14ac:dyDescent="0.25">
      <c r="A30" s="61" t="s">
        <v>60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</row>
    <row r="31" spans="1:126" hidden="1" x14ac:dyDescent="0.25">
      <c r="A31" s="63" t="s">
        <v>61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</row>
    <row r="32" spans="1:126" hidden="1" x14ac:dyDescent="0.25">
      <c r="A32" s="66" t="s">
        <v>62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</row>
    <row r="33" spans="1:125" x14ac:dyDescent="0.2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</row>
    <row r="34" spans="1:125" x14ac:dyDescent="0.25">
      <c r="A34" s="65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  <c r="DO34" s="65"/>
      <c r="DP34" s="65"/>
      <c r="DQ34" s="65"/>
      <c r="DR34" s="65"/>
      <c r="DS34" s="65"/>
      <c r="DT34" s="65"/>
      <c r="DU34" s="65"/>
    </row>
  </sheetData>
  <mergeCells count="27">
    <mergeCell ref="DC4:DF4"/>
    <mergeCell ref="DG4:DJ4"/>
    <mergeCell ref="DK4:DN4"/>
    <mergeCell ref="DO4:DR4"/>
    <mergeCell ref="DS4:DT4"/>
    <mergeCell ref="CE4:CH4"/>
    <mergeCell ref="CI4:CL4"/>
    <mergeCell ref="CM4:CP4"/>
    <mergeCell ref="CQ4:CT4"/>
    <mergeCell ref="CU4:CX4"/>
    <mergeCell ref="CY4:DB4"/>
    <mergeCell ref="BG4:BJ4"/>
    <mergeCell ref="BK4:BN4"/>
    <mergeCell ref="BO4:BR4"/>
    <mergeCell ref="BS4:BV4"/>
    <mergeCell ref="BW4:BZ4"/>
    <mergeCell ref="CA4:CC4"/>
    <mergeCell ref="S1:DR1"/>
    <mergeCell ref="B2:CT2"/>
    <mergeCell ref="CV2:DB2"/>
    <mergeCell ref="V4:Y4"/>
    <mergeCell ref="AI4:AL4"/>
    <mergeCell ref="AM4:AP4"/>
    <mergeCell ref="AQ4:AT4"/>
    <mergeCell ref="AU4:AX4"/>
    <mergeCell ref="AY4:BB4"/>
    <mergeCell ref="BC4:BF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2025-01-05T22:10:29Z</dcterms:created>
  <dcterms:modified xsi:type="dcterms:W3CDTF">2025-01-05T22:10:30Z</dcterms:modified>
</cp:coreProperties>
</file>